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tabRatio="775" activeTab="0"/>
  </bookViews>
  <sheets>
    <sheet name="Титул" sheetId="1" r:id="rId1"/>
    <sheet name="Учебный план" sheetId="2" r:id="rId2"/>
    <sheet name="РУП 1" sheetId="3" r:id="rId3"/>
    <sheet name="РУП 2" sheetId="4" r:id="rId4"/>
    <sheet name="РУП 3" sheetId="5" r:id="rId5"/>
    <sheet name="РУП 4" sheetId="6" r:id="rId6"/>
  </sheets>
  <definedNames>
    <definedName name="_xlnm.Print_Area" localSheetId="3">'РУП 2'!$A$1:$M$49</definedName>
    <definedName name="_xlnm.Print_Area" localSheetId="4">'РУП 3'!$A$1:$M$53</definedName>
    <definedName name="_xlnm.Print_Area" localSheetId="1">'Учебный план'!$A$1:$BQ$106</definedName>
  </definedNames>
  <calcPr fullCalcOnLoad="1"/>
</workbook>
</file>

<file path=xl/sharedStrings.xml><?xml version="1.0" encoding="utf-8"?>
<sst xmlns="http://schemas.openxmlformats.org/spreadsheetml/2006/main" count="1041" uniqueCount="405">
  <si>
    <t>ЕН</t>
  </si>
  <si>
    <t>Математический и общий естественнонаучный цикл</t>
  </si>
  <si>
    <t>ЕН.01</t>
  </si>
  <si>
    <t>7</t>
  </si>
  <si>
    <t>1</t>
  </si>
  <si>
    <t>ЕН.02</t>
  </si>
  <si>
    <t>2</t>
  </si>
  <si>
    <t>ОГСЭ</t>
  </si>
  <si>
    <t>Общий гуманитарный и социально-экономический цикл</t>
  </si>
  <si>
    <t>3</t>
  </si>
  <si>
    <t>6</t>
  </si>
  <si>
    <t>Физическая культура</t>
  </si>
  <si>
    <t>4</t>
  </si>
  <si>
    <t>ОГСЭ.01</t>
  </si>
  <si>
    <t>Основы философии</t>
  </si>
  <si>
    <t>5</t>
  </si>
  <si>
    <t>ОГСЭ.02</t>
  </si>
  <si>
    <t>История</t>
  </si>
  <si>
    <t>ОГСЭ.03</t>
  </si>
  <si>
    <t>Иностранный язык</t>
  </si>
  <si>
    <t>ОГСЭ.04</t>
  </si>
  <si>
    <t>8</t>
  </si>
  <si>
    <t>ОП</t>
  </si>
  <si>
    <t>Общепрофессиональные дисциплины</t>
  </si>
  <si>
    <t>9</t>
  </si>
  <si>
    <t>Безопасность жизнедеятельности</t>
  </si>
  <si>
    <t>10</t>
  </si>
  <si>
    <t>ОП.01</t>
  </si>
  <si>
    <t>11</t>
  </si>
  <si>
    <t>ОП.02</t>
  </si>
  <si>
    <t>12</t>
  </si>
  <si>
    <t>ОП.03</t>
  </si>
  <si>
    <t>13</t>
  </si>
  <si>
    <t>ОП.04</t>
  </si>
  <si>
    <t>14</t>
  </si>
  <si>
    <t>ОП.05</t>
  </si>
  <si>
    <t>Правовое обеспечение профессиональной деятельности</t>
  </si>
  <si>
    <t>15</t>
  </si>
  <si>
    <t>ОП.06</t>
  </si>
  <si>
    <t>16</t>
  </si>
  <si>
    <t>ОП.07</t>
  </si>
  <si>
    <t>17</t>
  </si>
  <si>
    <t>ОП.08</t>
  </si>
  <si>
    <t>18</t>
  </si>
  <si>
    <t>ОП.09</t>
  </si>
  <si>
    <t>19</t>
  </si>
  <si>
    <t>ОП.10</t>
  </si>
  <si>
    <t>20</t>
  </si>
  <si>
    <t>21</t>
  </si>
  <si>
    <t>ПМ</t>
  </si>
  <si>
    <t>Профессиональные модули</t>
  </si>
  <si>
    <t>ПМ.01</t>
  </si>
  <si>
    <t>22</t>
  </si>
  <si>
    <t>МДК.01.01</t>
  </si>
  <si>
    <t>23</t>
  </si>
  <si>
    <t>ПП.01.01</t>
  </si>
  <si>
    <t>Производственная практика (по профилю специальности)</t>
  </si>
  <si>
    <t>ПМ.02</t>
  </si>
  <si>
    <t>24</t>
  </si>
  <si>
    <t>МДК.02.01</t>
  </si>
  <si>
    <t>25</t>
  </si>
  <si>
    <t>МДК.02.02</t>
  </si>
  <si>
    <t>26</t>
  </si>
  <si>
    <t>ПП.02.01</t>
  </si>
  <si>
    <t>27</t>
  </si>
  <si>
    <t>28</t>
  </si>
  <si>
    <t>Учебная практика</t>
  </si>
  <si>
    <t>29</t>
  </si>
  <si>
    <t>30</t>
  </si>
  <si>
    <t>31</t>
  </si>
  <si>
    <t>33</t>
  </si>
  <si>
    <t>Индекс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</si>
  <si>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</si>
  <si>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</si>
  <si>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</si>
  <si>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</si>
  <si>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ЦМК</t>
  </si>
  <si>
    <t>Курс 1</t>
  </si>
  <si>
    <t>Курс 2</t>
  </si>
  <si>
    <t>Экзамены</t>
  </si>
  <si>
    <t>Зачеты</t>
  </si>
  <si>
    <t>Диффер. зачеты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</si>
  <si>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</si>
  <si>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</si>
  <si>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</si>
  <si>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</si>
  <si>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</si>
  <si>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</si>
  <si>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</si>
  <si>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Всего</t>
  </si>
  <si>
    <t>в том числе</t>
  </si>
  <si>
    <t>Теор. обучение</t>
  </si>
  <si>
    <t>Лаб. и пр. занятия</t>
  </si>
  <si>
    <t>Курс. проект.</t>
  </si>
  <si>
    <t>Максим.</t>
  </si>
  <si>
    <t>Самост.</t>
  </si>
  <si>
    <t>50</t>
  </si>
  <si>
    <t>Итого час/нед (без консультаций)</t>
  </si>
  <si>
    <t>ПП</t>
  </si>
  <si>
    <t>ПРОФЕССИОНАЛЬНАЯ ПОДГОТОВКА</t>
  </si>
  <si>
    <t>П</t>
  </si>
  <si>
    <t>Профессиональный цикл</t>
  </si>
  <si>
    <t>час</t>
  </si>
  <si>
    <t>нед</t>
  </si>
  <si>
    <t>ПМ.1.ЭК</t>
  </si>
  <si>
    <t>Экзамен квалификационный</t>
  </si>
  <si>
    <t>ПМ.2.ЭК</t>
  </si>
  <si>
    <t xml:space="preserve">Учебная и производственная (по профилю специальности) практики </t>
  </si>
  <si>
    <t xml:space="preserve">6 </t>
  </si>
  <si>
    <t xml:space="preserve">4 </t>
  </si>
  <si>
    <t xml:space="preserve">2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</si>
  <si>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</si>
  <si>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</si>
  <si>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</si>
  <si>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Преддипломная практика</t>
  </si>
  <si>
    <t>Государственная (итоговая) аттестация</t>
  </si>
  <si>
    <t>Подготовка выпускной квалификационной работы</t>
  </si>
  <si>
    <t>Защита выпускной квалификационной работы</t>
  </si>
  <si>
    <t>Подготовка к государственным экзаменам</t>
  </si>
  <si>
    <t>Проведение государственных экзаменов</t>
  </si>
  <si>
    <t>КОНСУЛЬТАЦИИ по ПП</t>
  </si>
  <si>
    <t>ВСЕГО ПО ДИСЦИПЛИНАМ И МДК</t>
  </si>
  <si>
    <t>Экзаменов</t>
  </si>
  <si>
    <t>Зачётов</t>
  </si>
  <si>
    <t>Дифференицрованных зачётов</t>
  </si>
  <si>
    <t>ЕН.03</t>
  </si>
  <si>
    <t>Вариативная часть учебных циклов ППССЗ (определяется образовательной организацией самостоятельно)</t>
  </si>
  <si>
    <t>ОГСЭ.05.</t>
  </si>
  <si>
    <t>ОГСЭ.06.</t>
  </si>
  <si>
    <t>ОГСЭ.07.</t>
  </si>
  <si>
    <t>ОГСЭ.08.</t>
  </si>
  <si>
    <t>Психология</t>
  </si>
  <si>
    <t>Культурология</t>
  </si>
  <si>
    <t>Курс 3</t>
  </si>
  <si>
    <t>Семестр 5</t>
  </si>
  <si>
    <t>Семестр 6</t>
  </si>
  <si>
    <t>12  нед</t>
  </si>
  <si>
    <t>13  нед</t>
  </si>
  <si>
    <t>ОП.11</t>
  </si>
  <si>
    <t>2 курса очной формы обучения</t>
  </si>
  <si>
    <t>№ п/п</t>
  </si>
  <si>
    <t>Учебная дисциплина</t>
  </si>
  <si>
    <t>Преподаватель</t>
  </si>
  <si>
    <t>Количество часов с преподавателем</t>
  </si>
  <si>
    <t>Форма контроля</t>
  </si>
  <si>
    <t>ауд.</t>
  </si>
  <si>
    <t>лек.</t>
  </si>
  <si>
    <t>курс./
контр.</t>
  </si>
  <si>
    <t>зачет</t>
  </si>
  <si>
    <t>экзамен</t>
  </si>
  <si>
    <t>ВСЕГО</t>
  </si>
  <si>
    <t>диф.зачет</t>
  </si>
  <si>
    <t>Производственная практика (по профиля специальности)</t>
  </si>
  <si>
    <t>Автономной некоммерческой организации</t>
  </si>
  <si>
    <t>"Профессиональной образовательной организации"</t>
  </si>
  <si>
    <t>"Финансово-экономического колледжа"</t>
  </si>
  <si>
    <t>Квалификация:среднее профессиональное образование</t>
  </si>
  <si>
    <t>3 курса очной формы обучения</t>
  </si>
  <si>
    <t>3 семестр</t>
  </si>
  <si>
    <t>4 курса очной формы обучения</t>
  </si>
  <si>
    <t>4 семестр</t>
  </si>
  <si>
    <t>5 семестр</t>
  </si>
  <si>
    <t>6 семестр</t>
  </si>
  <si>
    <t>4 нед.</t>
  </si>
  <si>
    <t>2 нед.</t>
  </si>
  <si>
    <t>Семестр 7</t>
  </si>
  <si>
    <t>Семестр 8</t>
  </si>
  <si>
    <t>Курс 4</t>
  </si>
  <si>
    <t>ОЦ</t>
  </si>
  <si>
    <t>Общеобразовательный цикл</t>
  </si>
  <si>
    <t>ОБЖ</t>
  </si>
  <si>
    <t>ПД</t>
  </si>
  <si>
    <t>Профильные дисциплины</t>
  </si>
  <si>
    <t>22  нед</t>
  </si>
  <si>
    <t>ПМ.3.ЭК</t>
  </si>
  <si>
    <t>ПМ.03</t>
  </si>
  <si>
    <t>Выполнение работ по одной или нескольким профессиям</t>
  </si>
  <si>
    <t>"Утверждаю"</t>
  </si>
  <si>
    <t>Директор АНО "ПОО" "ФЭК"</t>
  </si>
  <si>
    <t>Математика: алгебра и начала математического анализа; геометрия</t>
  </si>
  <si>
    <t>Информатика</t>
  </si>
  <si>
    <t>География</t>
  </si>
  <si>
    <t>Экология</t>
  </si>
  <si>
    <t>ОУД</t>
  </si>
  <si>
    <t>Общеобразовательные учебный дисциплины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</si>
  <si>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</si>
  <si>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</si>
  <si>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</si>
  <si>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</si>
  <si>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</si>
  <si>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</si>
  <si>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</si>
  <si>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</si>
  <si>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</si>
  <si>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УД.01</t>
  </si>
  <si>
    <t>17 нед</t>
  </si>
  <si>
    <t>7 семестр</t>
  </si>
  <si>
    <t>8 семестр</t>
  </si>
  <si>
    <t>3,4,5,6,7</t>
  </si>
  <si>
    <t>прак раб</t>
  </si>
  <si>
    <t>сем раб</t>
  </si>
  <si>
    <t>РАБОЧИЙ УЧЕБНЫЙ ПЛАН</t>
  </si>
  <si>
    <t>1 курса очной формы обучения</t>
  </si>
  <si>
    <t>Квалификация: среднее общее образование</t>
  </si>
  <si>
    <t xml:space="preserve">Макс. Кол. часов </t>
  </si>
  <si>
    <t>Сам. работа</t>
  </si>
  <si>
    <t>Ауд. кол. часов</t>
  </si>
  <si>
    <t>1 СЕМЕСТР</t>
  </si>
  <si>
    <t>1.</t>
  </si>
  <si>
    <t>ОУД.01 базовая</t>
  </si>
  <si>
    <t>-</t>
  </si>
  <si>
    <t>2.</t>
  </si>
  <si>
    <t>ОУД.02 базовая</t>
  </si>
  <si>
    <t>3.</t>
  </si>
  <si>
    <t>ОУД.03 профильные</t>
  </si>
  <si>
    <t>4.</t>
  </si>
  <si>
    <t>ОУД.04 базовая</t>
  </si>
  <si>
    <t>5.</t>
  </si>
  <si>
    <t>ОУД.05 базовая</t>
  </si>
  <si>
    <t>6.</t>
  </si>
  <si>
    <t>ОУД.06 базовая</t>
  </si>
  <si>
    <t>7.</t>
  </si>
  <si>
    <t>ОУД.07 профильные</t>
  </si>
  <si>
    <t>8.</t>
  </si>
  <si>
    <t>9.</t>
  </si>
  <si>
    <t>10.</t>
  </si>
  <si>
    <t>11.</t>
  </si>
  <si>
    <t>ОУД.16 базовые</t>
  </si>
  <si>
    <t>диф. зачет</t>
  </si>
  <si>
    <t>2 СЕМЕСТР</t>
  </si>
  <si>
    <t>ОУД.17 базовые</t>
  </si>
  <si>
    <t>"СОГЛАСОВАНО"</t>
  </si>
  <si>
    <t xml:space="preserve">Исп. </t>
  </si>
  <si>
    <t>_________________ Л.А. Тарасенко</t>
  </si>
  <si>
    <t>ОГСЭ.05</t>
  </si>
  <si>
    <t>ОГСЭ.06</t>
  </si>
  <si>
    <t>ОГСЭ.07</t>
  </si>
  <si>
    <t>МДК.01.02</t>
  </si>
  <si>
    <t>ОГСЭ.08</t>
  </si>
  <si>
    <t>УП.05.01</t>
  </si>
  <si>
    <t>Русский язык</t>
  </si>
  <si>
    <t>Литература</t>
  </si>
  <si>
    <t>Охрана труда</t>
  </si>
  <si>
    <t>Сем работа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</si>
  <si>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</si>
  <si>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</si>
  <si>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</si>
  <si>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</si>
  <si>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</si>
  <si>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</si>
  <si>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</si>
  <si>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</si>
  <si>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</si>
  <si>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</si>
  <si>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</si>
  <si>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</si>
  <si>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</si>
  <si>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</si>
  <si>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</si>
  <si>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</si>
  <si>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</si>
  <si>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</si>
  <si>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</si>
  <si>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</si>
  <si>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</si>
  <si>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</si>
  <si>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</si>
  <si>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</si>
  <si>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</si>
  <si>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</si>
  <si>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</si>
  <si>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</si>
  <si>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</si>
  <si>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</si>
  <si>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</si>
  <si>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</si>
  <si>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</si>
  <si>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</si>
  <si>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</si>
  <si>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</si>
  <si>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Сам работа</t>
  </si>
  <si>
    <t>Квалификационные экзамены</t>
  </si>
  <si>
    <t>Обществознание</t>
  </si>
  <si>
    <t>Естествознание</t>
  </si>
  <si>
    <t>БД.10</t>
  </si>
  <si>
    <t>БД.11</t>
  </si>
  <si>
    <t>Математика</t>
  </si>
  <si>
    <t>Экологические основы природопользования</t>
  </si>
  <si>
    <t>Живопись с основами цветоведения</t>
  </si>
  <si>
    <t>Экономика организаций</t>
  </si>
  <si>
    <t>МДК.03.01</t>
  </si>
  <si>
    <t>МДК.03.02</t>
  </si>
  <si>
    <t>ПМ.04</t>
  </si>
  <si>
    <t>Организация работы коллектива исполнителей</t>
  </si>
  <si>
    <t>ПП.03.01</t>
  </si>
  <si>
    <t>МДК.04.01</t>
  </si>
  <si>
    <t>ПП.04.01</t>
  </si>
  <si>
    <t>ПМ.4.ЭК</t>
  </si>
  <si>
    <t>ПМ.05</t>
  </si>
  <si>
    <t>ПМ.5.ЭК</t>
  </si>
  <si>
    <t>180 час</t>
  </si>
  <si>
    <t>Деловой этикет</t>
  </si>
  <si>
    <t>Введение в специальность</t>
  </si>
  <si>
    <t>Рисунок с основами перспективы</t>
  </si>
  <si>
    <t>История изобразительного искусства</t>
  </si>
  <si>
    <t>ОУД.11 базовая</t>
  </si>
  <si>
    <t>ОУД.14 базовые</t>
  </si>
  <si>
    <t>13.</t>
  </si>
  <si>
    <t>14.</t>
  </si>
  <si>
    <t>Квалификационный экзамен</t>
  </si>
  <si>
    <t>5 нед.</t>
  </si>
  <si>
    <t>ПМ.04 Организация работы коллектива исполнителей</t>
  </si>
  <si>
    <t>Профиль: гуманитарный</t>
  </si>
  <si>
    <t>Группа: 19-Ф</t>
  </si>
  <si>
    <t>Рисование</t>
  </si>
  <si>
    <t>Информационное обеспечение профессиональной деятельности</t>
  </si>
  <si>
    <t>Материаловедение</t>
  </si>
  <si>
    <t>История дизайна</t>
  </si>
  <si>
    <t>Разработка художественно-конструкторских (дизайнерских) проектов промышленной продукции, предметно-пространственных комплексов</t>
  </si>
  <si>
    <t>МДК.01.03</t>
  </si>
  <si>
    <t>Дизайн-проектирование (композиция, макетирование, современные концепции в искусстве)</t>
  </si>
  <si>
    <t>Основы проектной и компьютерной графики</t>
  </si>
  <si>
    <t>Методы расчета основных технико-экономических показателей проектирования</t>
  </si>
  <si>
    <t>Техническое исполнение художественно-конструкторских (дизайнерских) проектов в материале</t>
  </si>
  <si>
    <t>Выполнение художественно-конструкторских проектов в материале</t>
  </si>
  <si>
    <t>Основы конструкторко-технологического обеспечения дизайна</t>
  </si>
  <si>
    <t>Контроль за исполнением изделий в производстве в части соответствия их авторскому образцу</t>
  </si>
  <si>
    <t>Основы стандартизации, сертификации и метрологии</t>
  </si>
  <si>
    <t>Основы управления качеством</t>
  </si>
  <si>
    <t>Основы менеджмента, менеджмента, управления персоналом</t>
  </si>
  <si>
    <t>Скульптура и пластическое моделирование</t>
  </si>
  <si>
    <t>Направление: 54.02.01 Дизайн</t>
  </si>
  <si>
    <t>ОП.13</t>
  </si>
  <si>
    <t>ОП.12</t>
  </si>
  <si>
    <t>ПМ.01 Разработка художественно-конструкторских (дизайнерских) проектов промышленной продукции, предметно-пространственных комплексов</t>
  </si>
  <si>
    <t>ПМ.03 Контроль за исполнением изделей в производстве в части соответствия их авторскому образцу</t>
  </si>
  <si>
    <t>Основы стандартизации, сетификации и метрологии</t>
  </si>
  <si>
    <t>Ауд. кол час</t>
  </si>
  <si>
    <t>Группа: 29Ф</t>
  </si>
  <si>
    <t>Дизайн в интерьере</t>
  </si>
  <si>
    <t>ПМ.05 Выполнение работ по одной или нескольким профессиям рабочих, должностям служащих</t>
  </si>
  <si>
    <t>ПМ.02 Техническое исполнение художественно-конструкторских (дизайнерских) проектов в материале</t>
  </si>
  <si>
    <t>УП.01.01</t>
  </si>
  <si>
    <t>УП.02.01</t>
  </si>
  <si>
    <t>УП.03.01</t>
  </si>
  <si>
    <t>УП.04.01</t>
  </si>
  <si>
    <t>ПП.05.01</t>
  </si>
  <si>
    <t>108 час</t>
  </si>
  <si>
    <t>144 час</t>
  </si>
  <si>
    <t>36 час</t>
  </si>
  <si>
    <t>1 нед.</t>
  </si>
  <si>
    <t>3 нед.</t>
  </si>
  <si>
    <t>Барбаков Д.Р.</t>
  </si>
  <si>
    <t>ОГСЭ.09.</t>
  </si>
  <si>
    <t>Основы политологии</t>
  </si>
  <si>
    <t>Основы социологии</t>
  </si>
  <si>
    <t>4 экз., 6 зач., 1 диф.зач.</t>
  </si>
  <si>
    <t xml:space="preserve"> Рабочий учебный план</t>
  </si>
  <si>
    <t>на 2019-2020 учебный год</t>
  </si>
  <si>
    <t>_________________ В.В. Узунов</t>
  </si>
  <si>
    <t>Квалификация: среднее профессиональное образование</t>
  </si>
  <si>
    <t>4 экз., 3 зач, 1 диф.зач.</t>
  </si>
  <si>
    <t>Рабочий учебный план</t>
  </si>
  <si>
    <t>Группа: 39Ф</t>
  </si>
  <si>
    <t>1 кв экз, 3 экз., 5 зач, 2 диф зач, 1 к/р.</t>
  </si>
  <si>
    <t>Группа: 49Ф</t>
  </si>
  <si>
    <t>УЧЕБНЫЙ ПЛАН</t>
  </si>
  <si>
    <t>основной профессиональной образовательной программы среднего профессионального образования</t>
  </si>
  <si>
    <t>по специальности среднего профессионального образования</t>
  </si>
  <si>
    <t>код</t>
  </si>
  <si>
    <t>наименование специальности</t>
  </si>
  <si>
    <t>квалификация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</si>
  <si>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</si>
  <si>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</si>
  <si>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</si>
  <si>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</si>
  <si>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54.02.01</t>
  </si>
  <si>
    <t>по программе базовой подготовки на базе</t>
  </si>
  <si>
    <t>№</t>
  </si>
  <si>
    <t>основного общего образования</t>
  </si>
  <si>
    <t>дизайнер</t>
  </si>
  <si>
    <t>очная</t>
  </si>
  <si>
    <t>Приказ об утверждении ФГОС      от</t>
  </si>
  <si>
    <t>3 года 10 месяцев</t>
  </si>
  <si>
    <t>гуманитарный</t>
  </si>
  <si>
    <t>27 октября 2014</t>
  </si>
  <si>
    <t>д.полит.н, доцент</t>
  </si>
  <si>
    <t>Черчение и перспектива</t>
  </si>
  <si>
    <t>3 зач., 2 диф.зач., 1 к/р.</t>
  </si>
  <si>
    <t>2 кв экз, 3 экз., 6 диф.зач</t>
  </si>
  <si>
    <t>1 диф. зач.</t>
  </si>
  <si>
    <t>5 диф. зач., 7 экз.</t>
  </si>
  <si>
    <t>д.полит.н., доцент</t>
  </si>
  <si>
    <t>Приложение 9.4</t>
  </si>
  <si>
    <t>"Согласовано"</t>
  </si>
  <si>
    <t>на 2020-2021 учебный год</t>
  </si>
  <si>
    <t>на 2021-2022 учебный год</t>
  </si>
  <si>
    <t>"31" августа 2018 г.</t>
  </si>
  <si>
    <t>на 2018-2019 учебный год</t>
  </si>
  <si>
    <t>Заместитель директора по УВР</t>
  </si>
  <si>
    <t>1 кв экз, 3 экз, 1 зач, 4 диф.зач</t>
  </si>
  <si>
    <t>5  нед</t>
  </si>
  <si>
    <t>Специальность: 54.02.01 Дизайн (по отраслям) в промышленности</t>
  </si>
  <si>
    <t>54.02.01 Дизайн (по отраслям) в промышленности</t>
  </si>
  <si>
    <t>Дизайн (по отраслям) в промышленности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</si>
</sst>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sz val="8"/>
      <color indexed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Tahoma"/>
      <family val="2"/>
    </font>
    <font>
      <u val="single"/>
      <sz val="8"/>
      <color indexed="36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color indexed="9"/>
      <name val="Times New Roman"/>
      <family val="1"/>
    </font>
    <font>
      <sz val="14"/>
      <color indexed="8"/>
      <name val="Tahoma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2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thin"/>
      <top style="thin"/>
      <bottom style="thin"/>
    </border>
    <border>
      <left style="medium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591">
    <xf numFmtId="0" fontId="0" fillId="0" borderId="0" xfId="0" applyAlignment="1">
      <alignment/>
    </xf>
    <xf numFmtId="0" fontId="22" fillId="0" borderId="0" xfId="132" applyAlignment="1">
      <alignment horizontal="center"/>
      <protection/>
    </xf>
    <xf numFmtId="0" fontId="7" fillId="0" borderId="0" xfId="113">
      <alignment/>
      <protection/>
    </xf>
    <xf numFmtId="0" fontId="22" fillId="0" borderId="0" xfId="132" applyAlignment="1">
      <alignment horizontal="left"/>
      <protection/>
    </xf>
    <xf numFmtId="0" fontId="22" fillId="0" borderId="0" xfId="132">
      <alignment/>
      <protection/>
    </xf>
    <xf numFmtId="0" fontId="0" fillId="0" borderId="0" xfId="132" applyFont="1">
      <alignment/>
      <protection/>
    </xf>
    <xf numFmtId="0" fontId="23" fillId="0" borderId="0" xfId="96" applyFont="1">
      <alignment/>
      <protection/>
    </xf>
    <xf numFmtId="0" fontId="23" fillId="24" borderId="0" xfId="96" applyFont="1" applyFill="1" applyBorder="1">
      <alignment/>
      <protection/>
    </xf>
    <xf numFmtId="0" fontId="23" fillId="0" borderId="0" xfId="96" applyFont="1" applyAlignment="1">
      <alignment horizontal="left"/>
      <protection/>
    </xf>
    <xf numFmtId="0" fontId="23" fillId="24" borderId="0" xfId="96" applyFont="1" applyFill="1" applyBorder="1" applyAlignment="1">
      <alignment horizontal="left"/>
      <protection/>
    </xf>
    <xf numFmtId="0" fontId="25" fillId="0" borderId="10" xfId="132" applyFont="1" applyBorder="1" applyAlignment="1">
      <alignment horizontal="center" wrapText="1"/>
      <protection/>
    </xf>
    <xf numFmtId="0" fontId="27" fillId="25" borderId="11" xfId="105" applyNumberFormat="1" applyFont="1" applyFill="1" applyBorder="1" applyAlignment="1" applyProtection="1">
      <alignment horizontal="left" vertical="center" wrapText="1"/>
      <protection locked="0"/>
    </xf>
    <xf numFmtId="0" fontId="27" fillId="25" borderId="10" xfId="105" applyNumberFormat="1" applyFont="1" applyFill="1" applyBorder="1" applyAlignment="1">
      <alignment horizontal="center" vertical="center"/>
      <protection/>
    </xf>
    <xf numFmtId="1" fontId="27" fillId="25" borderId="10" xfId="105" applyNumberFormat="1" applyFont="1" applyFill="1" applyBorder="1" applyAlignment="1" applyProtection="1">
      <alignment horizontal="center" vertical="center"/>
      <protection locked="0"/>
    </xf>
    <xf numFmtId="1" fontId="25" fillId="0" borderId="10" xfId="105" applyNumberFormat="1" applyFont="1" applyFill="1" applyBorder="1" applyAlignment="1">
      <alignment horizontal="center" vertical="center"/>
      <protection/>
    </xf>
    <xf numFmtId="0" fontId="25" fillId="0" borderId="10" xfId="132" applyFont="1" applyBorder="1" applyAlignment="1">
      <alignment horizontal="center"/>
      <protection/>
    </xf>
    <xf numFmtId="0" fontId="25" fillId="0" borderId="11" xfId="105" applyNumberFormat="1" applyFont="1" applyFill="1" applyBorder="1" applyAlignment="1" applyProtection="1">
      <alignment horizontal="left" vertical="center" wrapText="1"/>
      <protection locked="0"/>
    </xf>
    <xf numFmtId="0" fontId="27" fillId="25" borderId="10" xfId="105" applyNumberFormat="1" applyFont="1" applyFill="1" applyBorder="1" applyAlignment="1" applyProtection="1">
      <alignment horizontal="center" vertical="center"/>
      <protection locked="0"/>
    </xf>
    <xf numFmtId="0" fontId="27" fillId="25" borderId="11" xfId="105" applyNumberFormat="1" applyFont="1" applyFill="1" applyBorder="1" applyAlignment="1">
      <alignment horizontal="left" vertical="center" wrapText="1"/>
      <protection/>
    </xf>
    <xf numFmtId="1" fontId="27" fillId="25" borderId="10" xfId="105" applyNumberFormat="1" applyFont="1" applyFill="1" applyBorder="1" applyAlignment="1">
      <alignment horizontal="center" vertical="center"/>
      <protection/>
    </xf>
    <xf numFmtId="0" fontId="27" fillId="25" borderId="12" xfId="105" applyNumberFormat="1" applyFont="1" applyFill="1" applyBorder="1" applyAlignment="1">
      <alignment horizontal="left" vertical="center" wrapText="1"/>
      <protection/>
    </xf>
    <xf numFmtId="0" fontId="25" fillId="0" borderId="10" xfId="132" applyFont="1" applyBorder="1" applyAlignment="1">
      <alignment horizontal="center" vertical="center" wrapText="1"/>
      <protection/>
    </xf>
    <xf numFmtId="0" fontId="25" fillId="0" borderId="10" xfId="132" applyFont="1" applyBorder="1" applyAlignment="1">
      <alignment horizontal="left" vertical="top" wrapText="1"/>
      <protection/>
    </xf>
    <xf numFmtId="0" fontId="24" fillId="0" borderId="11" xfId="132" applyFont="1" applyBorder="1" applyAlignment="1">
      <alignment horizontal="center" vertical="center" wrapText="1"/>
      <protection/>
    </xf>
    <xf numFmtId="0" fontId="24" fillId="0" borderId="10" xfId="132" applyFont="1" applyBorder="1" applyAlignment="1">
      <alignment horizontal="center" vertical="center"/>
      <protection/>
    </xf>
    <xf numFmtId="0" fontId="25" fillId="0" borderId="10" xfId="132" applyFont="1" applyBorder="1" applyAlignment="1">
      <alignment horizontal="left" wrapText="1"/>
      <protection/>
    </xf>
    <xf numFmtId="0" fontId="28" fillId="0" borderId="10" xfId="132" applyFont="1" applyBorder="1">
      <alignment/>
      <protection/>
    </xf>
    <xf numFmtId="0" fontId="25" fillId="0" borderId="13" xfId="132" applyFont="1" applyBorder="1" applyAlignment="1">
      <alignment horizontal="left" vertical="center" wrapText="1"/>
      <protection/>
    </xf>
    <xf numFmtId="0" fontId="25" fillId="0" borderId="10" xfId="132" applyFont="1" applyBorder="1" applyAlignment="1">
      <alignment horizontal="center" vertical="center"/>
      <protection/>
    </xf>
    <xf numFmtId="0" fontId="29" fillId="0" borderId="10" xfId="132" applyFont="1" applyBorder="1" applyAlignment="1">
      <alignment horizontal="center" vertical="center"/>
      <protection/>
    </xf>
    <xf numFmtId="0" fontId="25" fillId="0" borderId="10" xfId="132" applyFont="1" applyBorder="1" applyAlignment="1">
      <alignment vertical="center" wrapText="1"/>
      <protection/>
    </xf>
    <xf numFmtId="0" fontId="25" fillId="0" borderId="14" xfId="132" applyFont="1" applyBorder="1" applyAlignment="1">
      <alignment horizontal="center" vertical="center" wrapText="1"/>
      <protection/>
    </xf>
    <xf numFmtId="0" fontId="24" fillId="0" borderId="0" xfId="132" applyFont="1" applyAlignment="1">
      <alignment horizontal="center"/>
      <protection/>
    </xf>
    <xf numFmtId="0" fontId="26" fillId="0" borderId="0" xfId="132" applyFont="1" applyAlignment="1">
      <alignment horizontal="center"/>
      <protection/>
    </xf>
    <xf numFmtId="0" fontId="24" fillId="0" borderId="11" xfId="132" applyFont="1" applyBorder="1" applyAlignment="1">
      <alignment horizontal="center" wrapText="1"/>
      <protection/>
    </xf>
    <xf numFmtId="0" fontId="25" fillId="0" borderId="15" xfId="132" applyFont="1" applyBorder="1" applyAlignment="1">
      <alignment horizontal="center" wrapText="1"/>
      <protection/>
    </xf>
    <xf numFmtId="0" fontId="22" fillId="0" borderId="0" xfId="132" applyFont="1">
      <alignment/>
      <protection/>
    </xf>
    <xf numFmtId="0" fontId="7" fillId="0" borderId="0" xfId="113" applyFont="1">
      <alignment/>
      <protection/>
    </xf>
    <xf numFmtId="0" fontId="25" fillId="0" borderId="15" xfId="132" applyFont="1" applyBorder="1" applyAlignment="1">
      <alignment horizontal="left" wrapText="1"/>
      <protection/>
    </xf>
    <xf numFmtId="0" fontId="22" fillId="0" borderId="0" xfId="132" applyFont="1" applyAlignment="1">
      <alignment horizontal="left"/>
      <protection/>
    </xf>
    <xf numFmtId="0" fontId="7" fillId="0" borderId="0" xfId="113" applyFont="1" applyAlignment="1">
      <alignment horizontal="left"/>
      <protection/>
    </xf>
    <xf numFmtId="0" fontId="25" fillId="0" borderId="15" xfId="132" applyFont="1" applyBorder="1" applyAlignment="1">
      <alignment horizontal="center" vertical="center" wrapText="1"/>
      <protection/>
    </xf>
    <xf numFmtId="0" fontId="25" fillId="0" borderId="16" xfId="132" applyFont="1" applyBorder="1" applyAlignment="1">
      <alignment horizontal="left" wrapText="1"/>
      <protection/>
    </xf>
    <xf numFmtId="0" fontId="27" fillId="26" borderId="11" xfId="105" applyNumberFormat="1" applyFont="1" applyFill="1" applyBorder="1" applyAlignment="1" applyProtection="1">
      <alignment horizontal="left" vertical="center" wrapText="1"/>
      <protection locked="0"/>
    </xf>
    <xf numFmtId="0" fontId="27" fillId="26" borderId="10" xfId="105" applyNumberFormat="1" applyFont="1" applyFill="1" applyBorder="1" applyAlignment="1">
      <alignment horizontal="center" vertical="center"/>
      <protection/>
    </xf>
    <xf numFmtId="1" fontId="25" fillId="27" borderId="10" xfId="105" applyNumberFormat="1" applyFont="1" applyFill="1" applyBorder="1" applyAlignment="1">
      <alignment horizontal="center" vertical="center"/>
      <protection/>
    </xf>
    <xf numFmtId="0" fontId="25" fillId="27" borderId="10" xfId="132" applyFont="1" applyFill="1" applyBorder="1" applyAlignment="1">
      <alignment horizontal="center"/>
      <protection/>
    </xf>
    <xf numFmtId="0" fontId="22" fillId="27" borderId="0" xfId="132" applyFill="1">
      <alignment/>
      <protection/>
    </xf>
    <xf numFmtId="0" fontId="7" fillId="27" borderId="0" xfId="113" applyFill="1">
      <alignment/>
      <protection/>
    </xf>
    <xf numFmtId="0" fontId="25" fillId="0" borderId="11" xfId="132" applyFont="1" applyBorder="1" applyAlignment="1">
      <alignment horizontal="center" vertical="center" wrapText="1"/>
      <protection/>
    </xf>
    <xf numFmtId="0" fontId="25" fillId="0" borderId="12" xfId="132" applyFont="1" applyBorder="1" applyAlignment="1">
      <alignment horizontal="center" vertical="center" wrapText="1"/>
      <protection/>
    </xf>
    <xf numFmtId="0" fontId="25" fillId="27" borderId="10" xfId="132" applyFont="1" applyFill="1" applyBorder="1" applyAlignment="1">
      <alignment horizontal="center" vertical="center" wrapText="1"/>
      <protection/>
    </xf>
    <xf numFmtId="0" fontId="25" fillId="27" borderId="11" xfId="132" applyFont="1" applyFill="1" applyBorder="1" applyAlignment="1">
      <alignment horizontal="center" vertical="center" wrapText="1"/>
      <protection/>
    </xf>
    <xf numFmtId="0" fontId="25" fillId="0" borderId="16" xfId="132" applyFont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22" fillId="0" borderId="17" xfId="0" applyFont="1" applyBorder="1" applyAlignment="1">
      <alignment horizontal="center" vertical="center"/>
    </xf>
    <xf numFmtId="0" fontId="32" fillId="25" borderId="10" xfId="105" applyFont="1" applyFill="1" applyBorder="1" applyAlignment="1" applyProtection="1">
      <alignment horizontal="center" vertical="center"/>
      <protection locked="0"/>
    </xf>
    <xf numFmtId="0" fontId="32" fillId="25" borderId="11" xfId="105" applyFont="1" applyFill="1" applyBorder="1" applyAlignment="1" applyProtection="1">
      <alignment horizontal="center" vertical="center"/>
      <protection locked="0"/>
    </xf>
    <xf numFmtId="0" fontId="32" fillId="25" borderId="10" xfId="105" applyFont="1" applyFill="1" applyBorder="1" applyAlignment="1" applyProtection="1">
      <alignment horizontal="center" vertical="center" textRotation="90" wrapText="1"/>
      <protection locked="0"/>
    </xf>
    <xf numFmtId="0" fontId="32" fillId="25" borderId="0" xfId="105" applyFont="1" applyFill="1" applyBorder="1" applyAlignment="1">
      <alignment horizontal="left" vertical="center"/>
      <protection/>
    </xf>
    <xf numFmtId="1" fontId="33" fillId="25" borderId="18" xfId="105" applyNumberFormat="1" applyFont="1" applyFill="1" applyBorder="1" applyAlignment="1">
      <alignment horizontal="center" vertical="center"/>
      <protection/>
    </xf>
    <xf numFmtId="1" fontId="33" fillId="25" borderId="0" xfId="105" applyNumberFormat="1" applyFont="1" applyFill="1" applyBorder="1" applyAlignment="1">
      <alignment horizontal="center" vertical="center"/>
      <protection/>
    </xf>
    <xf numFmtId="2" fontId="32" fillId="28" borderId="10" xfId="105" applyNumberFormat="1" applyFont="1" applyFill="1" applyBorder="1" applyAlignment="1">
      <alignment horizontal="center" vertical="center"/>
      <protection/>
    </xf>
    <xf numFmtId="2" fontId="32" fillId="0" borderId="19" xfId="105" applyNumberFormat="1" applyFont="1" applyFill="1" applyBorder="1" applyAlignment="1">
      <alignment horizontal="center" vertical="center"/>
      <protection/>
    </xf>
    <xf numFmtId="1" fontId="32" fillId="25" borderId="0" xfId="105" applyNumberFormat="1" applyFont="1" applyFill="1" applyBorder="1" applyAlignment="1">
      <alignment horizontal="center" vertical="center"/>
      <protection/>
    </xf>
    <xf numFmtId="2" fontId="32" fillId="29" borderId="10" xfId="105" applyNumberFormat="1" applyFont="1" applyFill="1" applyBorder="1" applyAlignment="1">
      <alignment horizontal="center" vertical="center"/>
      <protection/>
    </xf>
    <xf numFmtId="2" fontId="32" fillId="25" borderId="0" xfId="105" applyNumberFormat="1" applyFont="1" applyFill="1" applyBorder="1" applyAlignment="1">
      <alignment horizontal="center" vertical="center"/>
      <protection/>
    </xf>
    <xf numFmtId="0" fontId="32" fillId="29" borderId="20" xfId="105" applyNumberFormat="1" applyFont="1" applyFill="1" applyBorder="1" applyAlignment="1">
      <alignment horizontal="center" vertical="center"/>
      <protection/>
    </xf>
    <xf numFmtId="0" fontId="32" fillId="29" borderId="21" xfId="105" applyNumberFormat="1" applyFont="1" applyFill="1" applyBorder="1" applyAlignment="1">
      <alignment horizontal="left" vertical="center" wrapText="1"/>
      <protection/>
    </xf>
    <xf numFmtId="1" fontId="33" fillId="29" borderId="22" xfId="105" applyNumberFormat="1" applyFont="1" applyFill="1" applyBorder="1" applyAlignment="1">
      <alignment horizontal="center" vertical="center"/>
      <protection/>
    </xf>
    <xf numFmtId="1" fontId="33" fillId="29" borderId="20" xfId="105" applyNumberFormat="1" applyFont="1" applyFill="1" applyBorder="1" applyAlignment="1">
      <alignment horizontal="center" vertical="center"/>
      <protection/>
    </xf>
    <xf numFmtId="1" fontId="33" fillId="29" borderId="21" xfId="105" applyNumberFormat="1" applyFont="1" applyFill="1" applyBorder="1" applyAlignment="1">
      <alignment horizontal="center" vertical="center"/>
      <protection/>
    </xf>
    <xf numFmtId="1" fontId="33" fillId="29" borderId="10" xfId="105" applyNumberFormat="1" applyFont="1" applyFill="1" applyBorder="1" applyAlignment="1">
      <alignment horizontal="center" vertical="center"/>
      <protection/>
    </xf>
    <xf numFmtId="1" fontId="33" fillId="29" borderId="23" xfId="105" applyNumberFormat="1" applyFont="1" applyFill="1" applyBorder="1" applyAlignment="1">
      <alignment horizontal="center" vertical="center"/>
      <protection/>
    </xf>
    <xf numFmtId="1" fontId="32" fillId="29" borderId="22" xfId="105" applyNumberFormat="1" applyFont="1" applyFill="1" applyBorder="1" applyAlignment="1">
      <alignment horizontal="center" vertical="center"/>
      <protection/>
    </xf>
    <xf numFmtId="1" fontId="32" fillId="29" borderId="20" xfId="105" applyNumberFormat="1" applyFont="1" applyFill="1" applyBorder="1" applyAlignment="1">
      <alignment horizontal="center" vertical="center"/>
      <protection/>
    </xf>
    <xf numFmtId="0" fontId="32" fillId="25" borderId="10" xfId="105" applyNumberFormat="1" applyFont="1" applyFill="1" applyBorder="1" applyAlignment="1">
      <alignment horizontal="center" vertical="center"/>
      <protection/>
    </xf>
    <xf numFmtId="0" fontId="32" fillId="25" borderId="11" xfId="105" applyNumberFormat="1" applyFont="1" applyFill="1" applyBorder="1" applyAlignment="1" applyProtection="1">
      <alignment horizontal="left" vertical="center" wrapText="1"/>
      <protection locked="0"/>
    </xf>
    <xf numFmtId="1" fontId="33" fillId="25" borderId="24" xfId="105" applyNumberFormat="1" applyFont="1" applyFill="1" applyBorder="1" applyAlignment="1">
      <alignment horizontal="center" vertical="center"/>
      <protection/>
    </xf>
    <xf numFmtId="0" fontId="33" fillId="25" borderId="10" xfId="105" applyNumberFormat="1" applyFont="1" applyFill="1" applyBorder="1" applyAlignment="1">
      <alignment horizontal="center" vertical="center"/>
      <protection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1" fontId="32" fillId="25" borderId="27" xfId="105" applyNumberFormat="1" applyFont="1" applyFill="1" applyBorder="1" applyAlignment="1" applyProtection="1">
      <alignment horizontal="center" vertical="center"/>
      <protection locked="0"/>
    </xf>
    <xf numFmtId="1" fontId="32" fillId="25" borderId="28" xfId="105" applyNumberFormat="1" applyFont="1" applyFill="1" applyBorder="1" applyAlignment="1">
      <alignment horizontal="center" vertical="center"/>
      <protection/>
    </xf>
    <xf numFmtId="1" fontId="32" fillId="25" borderId="24" xfId="105" applyNumberFormat="1" applyFont="1" applyFill="1" applyBorder="1" applyAlignment="1">
      <alignment horizontal="center" vertical="center"/>
      <protection/>
    </xf>
    <xf numFmtId="1" fontId="32" fillId="25" borderId="10" xfId="105" applyNumberFormat="1" applyFont="1" applyFill="1" applyBorder="1" applyAlignment="1" applyProtection="1">
      <alignment horizontal="center" vertical="center"/>
      <protection locked="0"/>
    </xf>
    <xf numFmtId="1" fontId="32" fillId="25" borderId="10" xfId="105" applyNumberFormat="1" applyFont="1" applyFill="1" applyBorder="1" applyAlignment="1">
      <alignment horizontal="center" vertical="center"/>
      <protection/>
    </xf>
    <xf numFmtId="1" fontId="32" fillId="25" borderId="25" xfId="105" applyNumberFormat="1" applyFont="1" applyFill="1" applyBorder="1" applyAlignment="1" applyProtection="1">
      <alignment horizontal="center" vertical="center"/>
      <protection locked="0"/>
    </xf>
    <xf numFmtId="1" fontId="32" fillId="25" borderId="26" xfId="105" applyNumberFormat="1" applyFont="1" applyFill="1" applyBorder="1" applyAlignment="1" applyProtection="1">
      <alignment horizontal="center" vertical="center"/>
      <protection locked="0"/>
    </xf>
    <xf numFmtId="1" fontId="32" fillId="25" borderId="29" xfId="105" applyNumberFormat="1" applyFont="1" applyFill="1" applyBorder="1" applyAlignment="1" applyProtection="1">
      <alignment horizontal="center" vertical="center"/>
      <protection locked="0"/>
    </xf>
    <xf numFmtId="1" fontId="32" fillId="25" borderId="30" xfId="105" applyNumberFormat="1" applyFont="1" applyFill="1" applyBorder="1" applyAlignment="1" applyProtection="1">
      <alignment horizontal="center" vertical="center"/>
      <protection locked="0"/>
    </xf>
    <xf numFmtId="0" fontId="32" fillId="0" borderId="11" xfId="105" applyNumberFormat="1" applyFont="1" applyFill="1" applyBorder="1" applyAlignment="1" applyProtection="1">
      <alignment horizontal="left" vertical="center" wrapText="1"/>
      <protection locked="0"/>
    </xf>
    <xf numFmtId="1" fontId="32" fillId="25" borderId="24" xfId="105" applyNumberFormat="1" applyFont="1" applyFill="1" applyBorder="1" applyAlignment="1" applyProtection="1">
      <alignment horizontal="center" vertical="center"/>
      <protection locked="0"/>
    </xf>
    <xf numFmtId="1" fontId="33" fillId="25" borderId="10" xfId="105" applyNumberFormat="1" applyFont="1" applyFill="1" applyBorder="1" applyAlignment="1" applyProtection="1">
      <alignment horizontal="center" vertical="center"/>
      <protection locked="0"/>
    </xf>
    <xf numFmtId="0" fontId="32" fillId="24" borderId="10" xfId="105" applyFont="1" applyFill="1" applyBorder="1" applyAlignment="1">
      <alignment horizontal="center" vertical="center"/>
      <protection/>
    </xf>
    <xf numFmtId="0" fontId="32" fillId="0" borderId="10" xfId="105" applyNumberFormat="1" applyFont="1" applyFill="1" applyBorder="1" applyAlignment="1" applyProtection="1">
      <alignment horizontal="center" vertical="center"/>
      <protection locked="0"/>
    </xf>
    <xf numFmtId="1" fontId="32" fillId="0" borderId="10" xfId="105" applyNumberFormat="1" applyFont="1" applyFill="1" applyBorder="1" applyAlignment="1">
      <alignment horizontal="center" vertical="center"/>
      <protection/>
    </xf>
    <xf numFmtId="0" fontId="32" fillId="0" borderId="10" xfId="105" applyNumberFormat="1" applyFont="1" applyFill="1" applyBorder="1" applyAlignment="1">
      <alignment horizontal="center" vertical="center"/>
      <protection/>
    </xf>
    <xf numFmtId="1" fontId="33" fillId="29" borderId="31" xfId="105" applyNumberFormat="1" applyFont="1" applyFill="1" applyBorder="1" applyAlignment="1">
      <alignment horizontal="center" vertical="center"/>
      <protection/>
    </xf>
    <xf numFmtId="1" fontId="33" fillId="29" borderId="32" xfId="105" applyNumberFormat="1" applyFont="1" applyFill="1" applyBorder="1" applyAlignment="1">
      <alignment horizontal="center" vertical="center"/>
      <protection/>
    </xf>
    <xf numFmtId="1" fontId="33" fillId="25" borderId="10" xfId="105" applyNumberFormat="1" applyFont="1" applyFill="1" applyBorder="1" applyAlignment="1">
      <alignment horizontal="center" vertical="center"/>
      <protection/>
    </xf>
    <xf numFmtId="0" fontId="32" fillId="25" borderId="10" xfId="105" applyNumberFormat="1" applyFont="1" applyFill="1" applyBorder="1" applyAlignment="1" applyProtection="1">
      <alignment horizontal="center" vertical="center"/>
      <protection locked="0"/>
    </xf>
    <xf numFmtId="0" fontId="32" fillId="25" borderId="24" xfId="105" applyNumberFormat="1" applyFont="1" applyFill="1" applyBorder="1" applyAlignment="1">
      <alignment horizontal="center" vertical="center"/>
      <protection/>
    </xf>
    <xf numFmtId="0" fontId="33" fillId="25" borderId="24" xfId="105" applyNumberFormat="1" applyFont="1" applyFill="1" applyBorder="1" applyAlignment="1">
      <alignment horizontal="center" vertical="center"/>
      <protection/>
    </xf>
    <xf numFmtId="0" fontId="33" fillId="25" borderId="10" xfId="105" applyNumberFormat="1" applyFont="1" applyFill="1" applyBorder="1" applyAlignment="1" applyProtection="1">
      <alignment horizontal="center" vertical="center"/>
      <protection locked="0"/>
    </xf>
    <xf numFmtId="0" fontId="32" fillId="25" borderId="11" xfId="105" applyNumberFormat="1" applyFont="1" applyFill="1" applyBorder="1" applyAlignment="1">
      <alignment horizontal="left" vertical="center" wrapText="1"/>
      <protection/>
    </xf>
    <xf numFmtId="0" fontId="32" fillId="25" borderId="33" xfId="105" applyNumberFormat="1" applyFont="1" applyFill="1" applyBorder="1" applyAlignment="1">
      <alignment horizontal="center" vertical="center"/>
      <protection/>
    </xf>
    <xf numFmtId="0" fontId="33" fillId="29" borderId="31" xfId="105" applyNumberFormat="1" applyFont="1" applyFill="1" applyBorder="1" applyAlignment="1">
      <alignment horizontal="center" vertical="center"/>
      <protection/>
    </xf>
    <xf numFmtId="0" fontId="33" fillId="29" borderId="23" xfId="105" applyNumberFormat="1" applyFont="1" applyFill="1" applyBorder="1" applyAlignment="1">
      <alignment horizontal="center" vertical="center"/>
      <protection/>
    </xf>
    <xf numFmtId="0" fontId="33" fillId="29" borderId="34" xfId="105" applyNumberFormat="1" applyFont="1" applyFill="1" applyBorder="1" applyAlignment="1">
      <alignment horizontal="center" vertical="center"/>
      <protection/>
    </xf>
    <xf numFmtId="0" fontId="32" fillId="0" borderId="35" xfId="105" applyNumberFormat="1" applyFont="1" applyFill="1" applyBorder="1" applyAlignment="1">
      <alignment horizontal="left" vertical="center" wrapText="1"/>
      <protection/>
    </xf>
    <xf numFmtId="0" fontId="32" fillId="0" borderId="25" xfId="105" applyNumberFormat="1" applyFont="1" applyFill="1" applyBorder="1" applyAlignment="1">
      <alignment horizontal="center" vertical="center"/>
      <protection/>
    </xf>
    <xf numFmtId="0" fontId="32" fillId="0" borderId="19" xfId="105" applyNumberFormat="1" applyFont="1" applyFill="1" applyBorder="1" applyAlignment="1">
      <alignment horizontal="center" vertical="center"/>
      <protection/>
    </xf>
    <xf numFmtId="0" fontId="32" fillId="0" borderId="36" xfId="105" applyNumberFormat="1" applyFont="1" applyFill="1" applyBorder="1" applyAlignment="1">
      <alignment horizontal="center" vertical="center"/>
      <protection/>
    </xf>
    <xf numFmtId="0" fontId="32" fillId="0" borderId="0" xfId="105" applyNumberFormat="1" applyFont="1" applyFill="1" applyBorder="1" applyAlignment="1">
      <alignment horizontal="center" vertical="center"/>
      <protection/>
    </xf>
    <xf numFmtId="1" fontId="32" fillId="0" borderId="18" xfId="105" applyNumberFormat="1" applyFont="1" applyFill="1" applyBorder="1" applyAlignment="1">
      <alignment horizontal="center" vertical="center"/>
      <protection/>
    </xf>
    <xf numFmtId="1" fontId="32" fillId="0" borderId="19" xfId="105" applyNumberFormat="1" applyFont="1" applyFill="1" applyBorder="1" applyAlignment="1">
      <alignment horizontal="center" vertical="center"/>
      <protection/>
    </xf>
    <xf numFmtId="1" fontId="32" fillId="0" borderId="36" xfId="105" applyNumberFormat="1" applyFont="1" applyFill="1" applyBorder="1" applyAlignment="1">
      <alignment horizontal="center" vertical="center"/>
      <protection/>
    </xf>
    <xf numFmtId="0" fontId="32" fillId="0" borderId="18" xfId="105" applyNumberFormat="1" applyFont="1" applyFill="1" applyBorder="1" applyAlignment="1">
      <alignment horizontal="center" vertical="center"/>
      <protection/>
    </xf>
    <xf numFmtId="0" fontId="32" fillId="0" borderId="26" xfId="105" applyNumberFormat="1" applyFont="1" applyFill="1" applyBorder="1" applyAlignment="1">
      <alignment horizontal="center" vertical="center"/>
      <protection/>
    </xf>
    <xf numFmtId="0" fontId="32" fillId="0" borderId="30" xfId="105" applyNumberFormat="1" applyFont="1" applyFill="1" applyBorder="1" applyAlignment="1">
      <alignment horizontal="center" vertical="center"/>
      <protection/>
    </xf>
    <xf numFmtId="1" fontId="32" fillId="0" borderId="0" xfId="105" applyNumberFormat="1" applyFont="1" applyFill="1" applyBorder="1" applyAlignment="1">
      <alignment horizontal="center" vertical="center"/>
      <protection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32" fillId="24" borderId="10" xfId="105" applyFont="1" applyFill="1" applyBorder="1">
      <alignment/>
      <protection/>
    </xf>
    <xf numFmtId="0" fontId="32" fillId="29" borderId="21" xfId="105" applyNumberFormat="1" applyFont="1" applyFill="1" applyBorder="1" applyAlignment="1" applyProtection="1">
      <alignment horizontal="left" vertical="center" wrapText="1"/>
      <protection locked="0"/>
    </xf>
    <xf numFmtId="1" fontId="33" fillId="25" borderId="24" xfId="105" applyNumberFormat="1" applyFont="1" applyFill="1" applyBorder="1" applyAlignment="1">
      <alignment vertical="center"/>
      <protection/>
    </xf>
    <xf numFmtId="1" fontId="32" fillId="25" borderId="28" xfId="105" applyNumberFormat="1" applyFont="1" applyFill="1" applyBorder="1" applyAlignment="1" applyProtection="1">
      <alignment horizontal="center" vertical="center"/>
      <protection locked="0"/>
    </xf>
    <xf numFmtId="1" fontId="32" fillId="25" borderId="24" xfId="105" applyNumberFormat="1" applyFont="1" applyFill="1" applyBorder="1" applyAlignment="1">
      <alignment vertical="center"/>
      <protection/>
    </xf>
    <xf numFmtId="1" fontId="32" fillId="25" borderId="10" xfId="105" applyNumberFormat="1" applyFont="1" applyFill="1" applyBorder="1" applyAlignment="1">
      <alignment horizontal="center" vertical="center" wrapText="1"/>
      <protection/>
    </xf>
    <xf numFmtId="0" fontId="32" fillId="25" borderId="11" xfId="105" applyNumberFormat="1" applyFont="1" applyFill="1" applyBorder="1" applyAlignment="1">
      <alignment horizontal="left" vertical="center"/>
      <protection/>
    </xf>
    <xf numFmtId="1" fontId="33" fillId="25" borderId="33" xfId="105" applyNumberFormat="1" applyFont="1" applyFill="1" applyBorder="1" applyAlignment="1">
      <alignment horizontal="center" vertical="center"/>
      <protection/>
    </xf>
    <xf numFmtId="1" fontId="33" fillId="25" borderId="37" xfId="105" applyNumberFormat="1" applyFont="1" applyFill="1" applyBorder="1" applyAlignment="1">
      <alignment horizontal="center" vertical="center"/>
      <protection/>
    </xf>
    <xf numFmtId="1" fontId="32" fillId="25" borderId="37" xfId="105" applyNumberFormat="1" applyFont="1" applyFill="1" applyBorder="1" applyAlignment="1">
      <alignment horizontal="center" vertical="center"/>
      <protection/>
    </xf>
    <xf numFmtId="0" fontId="33" fillId="29" borderId="20" xfId="105" applyFont="1" applyFill="1" applyBorder="1" applyAlignment="1">
      <alignment horizontal="center" vertical="center"/>
      <protection/>
    </xf>
    <xf numFmtId="0" fontId="32" fillId="25" borderId="10" xfId="105" applyNumberFormat="1" applyFont="1" applyFill="1" applyBorder="1" applyAlignment="1" applyProtection="1">
      <alignment horizontal="left" vertical="center" wrapText="1"/>
      <protection locked="0"/>
    </xf>
    <xf numFmtId="0" fontId="32" fillId="25" borderId="10" xfId="105" applyNumberFormat="1" applyFont="1" applyFill="1" applyBorder="1" applyAlignment="1">
      <alignment horizontal="center" vertical="center" wrapText="1"/>
      <protection/>
    </xf>
    <xf numFmtId="0" fontId="32" fillId="25" borderId="27" xfId="105" applyNumberFormat="1" applyFont="1" applyFill="1" applyBorder="1" applyAlignment="1" applyProtection="1">
      <alignment horizontal="center" vertical="center"/>
      <protection locked="0"/>
    </xf>
    <xf numFmtId="0" fontId="32" fillId="25" borderId="24" xfId="105" applyNumberFormat="1" applyFont="1" applyFill="1" applyBorder="1" applyAlignment="1" applyProtection="1">
      <alignment horizontal="center" vertical="center"/>
      <protection locked="0"/>
    </xf>
    <xf numFmtId="0" fontId="32" fillId="25" borderId="27" xfId="105" applyNumberFormat="1" applyFont="1" applyFill="1" applyBorder="1" applyAlignment="1">
      <alignment horizontal="left" vertical="center"/>
      <protection/>
    </xf>
    <xf numFmtId="0" fontId="32" fillId="25" borderId="37" xfId="105" applyNumberFormat="1" applyFont="1" applyFill="1" applyBorder="1" applyAlignment="1">
      <alignment horizontal="center" vertical="center"/>
      <protection/>
    </xf>
    <xf numFmtId="0" fontId="32" fillId="25" borderId="38" xfId="105" applyFont="1" applyFill="1" applyBorder="1" applyAlignment="1">
      <alignment horizontal="left" vertical="center" wrapText="1"/>
      <protection/>
    </xf>
    <xf numFmtId="0" fontId="32" fillId="0" borderId="25" xfId="105" applyFont="1" applyFill="1" applyBorder="1" applyAlignment="1">
      <alignment horizontal="center" vertical="center"/>
      <protection/>
    </xf>
    <xf numFmtId="0" fontId="32" fillId="0" borderId="26" xfId="105" applyFont="1" applyFill="1" applyBorder="1" applyAlignment="1">
      <alignment horizontal="center" vertical="center"/>
      <protection/>
    </xf>
    <xf numFmtId="0" fontId="32" fillId="0" borderId="12" xfId="105" applyFont="1" applyFill="1" applyBorder="1" applyAlignment="1">
      <alignment horizontal="center" vertical="center"/>
      <protection/>
    </xf>
    <xf numFmtId="0" fontId="32" fillId="0" borderId="30" xfId="105" applyFont="1" applyFill="1" applyBorder="1" applyAlignment="1">
      <alignment horizontal="center" vertical="center"/>
      <protection/>
    </xf>
    <xf numFmtId="0" fontId="22" fillId="0" borderId="14" xfId="0" applyFont="1" applyBorder="1" applyAlignment="1">
      <alignment horizontal="center"/>
    </xf>
    <xf numFmtId="0" fontId="32" fillId="25" borderId="11" xfId="105" applyFont="1" applyFill="1" applyBorder="1" applyAlignment="1">
      <alignment horizontal="left" vertical="center" wrapText="1"/>
      <protection/>
    </xf>
    <xf numFmtId="0" fontId="32" fillId="0" borderId="24" xfId="105" applyFont="1" applyFill="1" applyBorder="1" applyAlignment="1">
      <alignment horizontal="center" vertical="center"/>
      <protection/>
    </xf>
    <xf numFmtId="0" fontId="32" fillId="0" borderId="10" xfId="105" applyFont="1" applyFill="1" applyBorder="1" applyAlignment="1">
      <alignment horizontal="center" vertical="center"/>
      <protection/>
    </xf>
    <xf numFmtId="0" fontId="32" fillId="0" borderId="11" xfId="105" applyFont="1" applyFill="1" applyBorder="1" applyAlignment="1">
      <alignment horizontal="center" vertical="center"/>
      <protection/>
    </xf>
    <xf numFmtId="0" fontId="32" fillId="0" borderId="27" xfId="105" applyFont="1" applyFill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/>
    </xf>
    <xf numFmtId="0" fontId="32" fillId="29" borderId="20" xfId="105" applyNumberFormat="1" applyFont="1" applyFill="1" applyBorder="1" applyAlignment="1">
      <alignment horizontal="left" vertical="center" wrapText="1"/>
      <protection/>
    </xf>
    <xf numFmtId="0" fontId="32" fillId="29" borderId="21" xfId="105" applyNumberFormat="1" applyFont="1" applyFill="1" applyBorder="1" applyAlignment="1">
      <alignment horizontal="center" vertical="center"/>
      <protection/>
    </xf>
    <xf numFmtId="0" fontId="32" fillId="29" borderId="10" xfId="105" applyNumberFormat="1" applyFont="1" applyFill="1" applyBorder="1" applyAlignment="1">
      <alignment horizontal="center" vertical="center"/>
      <protection/>
    </xf>
    <xf numFmtId="0" fontId="32" fillId="29" borderId="34" xfId="105" applyNumberFormat="1" applyFont="1" applyFill="1" applyBorder="1" applyAlignment="1">
      <alignment vertical="center"/>
      <protection/>
    </xf>
    <xf numFmtId="0" fontId="32" fillId="29" borderId="23" xfId="105" applyNumberFormat="1" applyFont="1" applyFill="1" applyBorder="1" applyAlignment="1">
      <alignment vertical="center"/>
      <protection/>
    </xf>
    <xf numFmtId="0" fontId="32" fillId="25" borderId="39" xfId="105" applyNumberFormat="1" applyFont="1" applyFill="1" applyBorder="1" applyAlignment="1">
      <alignment vertical="center"/>
      <protection/>
    </xf>
    <xf numFmtId="0" fontId="32" fillId="25" borderId="40" xfId="105" applyNumberFormat="1" applyFont="1" applyFill="1" applyBorder="1" applyAlignment="1">
      <alignment vertical="center"/>
      <protection/>
    </xf>
    <xf numFmtId="0" fontId="32" fillId="25" borderId="37" xfId="105" applyNumberFormat="1" applyFont="1" applyFill="1" applyBorder="1" applyAlignment="1">
      <alignment vertical="center"/>
      <protection/>
    </xf>
    <xf numFmtId="0" fontId="32" fillId="25" borderId="28" xfId="105" applyNumberFormat="1" applyFont="1" applyFill="1" applyBorder="1" applyAlignment="1">
      <alignment vertical="center"/>
      <protection/>
    </xf>
    <xf numFmtId="0" fontId="32" fillId="25" borderId="21" xfId="105" applyNumberFormat="1" applyFont="1" applyFill="1" applyBorder="1" applyAlignment="1">
      <alignment vertical="center" wrapText="1"/>
      <protection/>
    </xf>
    <xf numFmtId="0" fontId="32" fillId="25" borderId="34" xfId="105" applyNumberFormat="1" applyFont="1" applyFill="1" applyBorder="1" applyAlignment="1">
      <alignment vertical="center" wrapText="1"/>
      <protection/>
    </xf>
    <xf numFmtId="0" fontId="33" fillId="0" borderId="0" xfId="105" applyNumberFormat="1" applyFont="1" applyFill="1" applyBorder="1" applyAlignment="1">
      <alignment vertical="center"/>
      <protection/>
    </xf>
    <xf numFmtId="1" fontId="33" fillId="25" borderId="28" xfId="105" applyNumberFormat="1" applyFont="1" applyFill="1" applyBorder="1" applyAlignment="1">
      <alignment horizontal="center" vertical="center"/>
      <protection/>
    </xf>
    <xf numFmtId="1" fontId="33" fillId="29" borderId="34" xfId="105" applyNumberFormat="1" applyFont="1" applyFill="1" applyBorder="1" applyAlignment="1">
      <alignment horizontal="center" vertical="center"/>
      <protection/>
    </xf>
    <xf numFmtId="0" fontId="32" fillId="25" borderId="24" xfId="105" applyFont="1" applyFill="1" applyBorder="1" applyAlignment="1" applyProtection="1">
      <alignment horizontal="center" vertical="center"/>
      <protection locked="0"/>
    </xf>
    <xf numFmtId="0" fontId="32" fillId="29" borderId="41" xfId="105" applyNumberFormat="1" applyFont="1" applyFill="1" applyBorder="1" applyAlignment="1">
      <alignment horizontal="center" vertical="center"/>
      <protection/>
    </xf>
    <xf numFmtId="0" fontId="32" fillId="25" borderId="41" xfId="105" applyNumberFormat="1" applyFont="1" applyFill="1" applyBorder="1" applyAlignment="1">
      <alignment horizontal="center" vertical="center"/>
      <protection/>
    </xf>
    <xf numFmtId="0" fontId="22" fillId="0" borderId="4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" fontId="32" fillId="25" borderId="42" xfId="105" applyNumberFormat="1" applyFont="1" applyFill="1" applyBorder="1" applyAlignment="1" applyProtection="1">
      <alignment horizontal="center" vertical="center"/>
      <protection locked="0"/>
    </xf>
    <xf numFmtId="1" fontId="32" fillId="25" borderId="14" xfId="105" applyNumberFormat="1" applyFont="1" applyFill="1" applyBorder="1" applyAlignment="1" applyProtection="1">
      <alignment horizontal="center" vertical="center"/>
      <protection locked="0"/>
    </xf>
    <xf numFmtId="0" fontId="32" fillId="25" borderId="28" xfId="105" applyFont="1" applyFill="1" applyBorder="1" applyAlignment="1" applyProtection="1">
      <alignment horizontal="center" vertical="center"/>
      <protection locked="0"/>
    </xf>
    <xf numFmtId="0" fontId="32" fillId="25" borderId="33" xfId="105" applyFont="1" applyFill="1" applyBorder="1" applyAlignment="1" applyProtection="1">
      <alignment horizontal="center" vertical="center"/>
      <protection locked="0"/>
    </xf>
    <xf numFmtId="1" fontId="33" fillId="25" borderId="11" xfId="105" applyNumberFormat="1" applyFont="1" applyFill="1" applyBorder="1" applyAlignment="1">
      <alignment horizontal="center" vertical="center"/>
      <protection/>
    </xf>
    <xf numFmtId="0" fontId="33" fillId="29" borderId="21" xfId="105" applyFont="1" applyFill="1" applyBorder="1" applyAlignment="1">
      <alignment horizontal="center" vertical="center"/>
      <protection/>
    </xf>
    <xf numFmtId="0" fontId="32" fillId="25" borderId="11" xfId="105" applyNumberFormat="1" applyFont="1" applyFill="1" applyBorder="1" applyAlignment="1">
      <alignment horizontal="center" vertical="center"/>
      <protection/>
    </xf>
    <xf numFmtId="0" fontId="33" fillId="29" borderId="23" xfId="105" applyFont="1" applyFill="1" applyBorder="1" applyAlignment="1">
      <alignment horizontal="center" vertical="center"/>
      <protection/>
    </xf>
    <xf numFmtId="0" fontId="32" fillId="25" borderId="27" xfId="105" applyFont="1" applyFill="1" applyBorder="1" applyAlignment="1" applyProtection="1">
      <alignment horizontal="center" vertical="center"/>
      <protection locked="0"/>
    </xf>
    <xf numFmtId="0" fontId="32" fillId="25" borderId="27" xfId="105" applyFont="1" applyFill="1" applyBorder="1" applyAlignment="1" applyProtection="1">
      <alignment horizontal="center" vertical="center" textRotation="90" wrapText="1"/>
      <protection locked="0"/>
    </xf>
    <xf numFmtId="2" fontId="32" fillId="28" borderId="24" xfId="105" applyNumberFormat="1" applyFont="1" applyFill="1" applyBorder="1" applyAlignment="1">
      <alignment horizontal="center" vertical="center"/>
      <protection/>
    </xf>
    <xf numFmtId="1" fontId="32" fillId="25" borderId="43" xfId="105" applyNumberFormat="1" applyFont="1" applyFill="1" applyBorder="1" applyAlignment="1">
      <alignment horizontal="center" vertical="center"/>
      <protection/>
    </xf>
    <xf numFmtId="0" fontId="32" fillId="24" borderId="18" xfId="105" applyFont="1" applyFill="1" applyBorder="1" applyAlignment="1">
      <alignment horizontal="center" vertical="center"/>
      <protection/>
    </xf>
    <xf numFmtId="1" fontId="33" fillId="29" borderId="44" xfId="105" applyNumberFormat="1" applyFont="1" applyFill="1" applyBorder="1" applyAlignment="1">
      <alignment horizontal="center" vertical="center"/>
      <protection/>
    </xf>
    <xf numFmtId="0" fontId="33" fillId="29" borderId="22" xfId="105" applyNumberFormat="1" applyFont="1" applyFill="1" applyBorder="1" applyAlignment="1">
      <alignment horizontal="center" vertical="center"/>
      <protection/>
    </xf>
    <xf numFmtId="0" fontId="33" fillId="29" borderId="45" xfId="105" applyNumberFormat="1" applyFont="1" applyFill="1" applyBorder="1" applyAlignment="1">
      <alignment horizontal="center" vertical="center"/>
      <protection/>
    </xf>
    <xf numFmtId="0" fontId="32" fillId="0" borderId="43" xfId="105" applyNumberFormat="1" applyFont="1" applyFill="1" applyBorder="1" applyAlignment="1">
      <alignment horizontal="center" vertical="center"/>
      <protection/>
    </xf>
    <xf numFmtId="0" fontId="32" fillId="24" borderId="18" xfId="105" applyFont="1" applyFill="1" applyBorder="1">
      <alignment/>
      <protection/>
    </xf>
    <xf numFmtId="1" fontId="32" fillId="25" borderId="33" xfId="105" applyNumberFormat="1" applyFont="1" applyFill="1" applyBorder="1" applyAlignment="1">
      <alignment horizontal="center" vertical="center"/>
      <protection/>
    </xf>
    <xf numFmtId="1" fontId="32" fillId="25" borderId="46" xfId="105" applyNumberFormat="1" applyFont="1" applyFill="1" applyBorder="1" applyAlignment="1">
      <alignment horizontal="center" vertical="center"/>
      <protection/>
    </xf>
    <xf numFmtId="0" fontId="33" fillId="29" borderId="22" xfId="105" applyFont="1" applyFill="1" applyBorder="1" applyAlignment="1">
      <alignment horizontal="center" vertical="center"/>
      <protection/>
    </xf>
    <xf numFmtId="0" fontId="33" fillId="29" borderId="44" xfId="105" applyFont="1" applyFill="1" applyBorder="1" applyAlignment="1">
      <alignment horizontal="center" vertical="center"/>
      <protection/>
    </xf>
    <xf numFmtId="0" fontId="32" fillId="25" borderId="46" xfId="105" applyNumberFormat="1" applyFont="1" applyFill="1" applyBorder="1" applyAlignment="1">
      <alignment horizontal="center" vertical="center"/>
      <protection/>
    </xf>
    <xf numFmtId="2" fontId="32" fillId="29" borderId="24" xfId="105" applyNumberFormat="1" applyFont="1" applyFill="1" applyBorder="1" applyAlignment="1">
      <alignment horizontal="center" vertical="center"/>
      <protection/>
    </xf>
    <xf numFmtId="2" fontId="32" fillId="25" borderId="43" xfId="105" applyNumberFormat="1" applyFont="1" applyFill="1" applyBorder="1" applyAlignment="1">
      <alignment horizontal="center" vertical="center"/>
      <protection/>
    </xf>
    <xf numFmtId="0" fontId="32" fillId="25" borderId="47" xfId="105" applyFont="1" applyFill="1" applyBorder="1" applyAlignment="1" applyProtection="1">
      <alignment horizontal="center" vertical="center"/>
      <protection locked="0"/>
    </xf>
    <xf numFmtId="0" fontId="32" fillId="25" borderId="48" xfId="105" applyFont="1" applyFill="1" applyBorder="1" applyAlignment="1" applyProtection="1">
      <alignment horizontal="center" vertical="center"/>
      <protection locked="0"/>
    </xf>
    <xf numFmtId="0" fontId="32" fillId="25" borderId="49" xfId="105" applyFont="1" applyFill="1" applyBorder="1" applyAlignment="1" applyProtection="1">
      <alignment horizontal="center" vertical="center"/>
      <protection locked="0"/>
    </xf>
    <xf numFmtId="0" fontId="32" fillId="25" borderId="50" xfId="105" applyFont="1" applyFill="1" applyBorder="1" applyAlignment="1">
      <alignment horizontal="center" vertical="center"/>
      <protection/>
    </xf>
    <xf numFmtId="1" fontId="32" fillId="25" borderId="51" xfId="105" applyNumberFormat="1" applyFont="1" applyFill="1" applyBorder="1" applyAlignment="1">
      <alignment horizontal="center" vertical="center"/>
      <protection/>
    </xf>
    <xf numFmtId="0" fontId="32" fillId="29" borderId="52" xfId="105" applyNumberFormat="1" applyFont="1" applyFill="1" applyBorder="1" applyAlignment="1">
      <alignment horizontal="center" vertical="center"/>
      <protection/>
    </xf>
    <xf numFmtId="1" fontId="32" fillId="29" borderId="53" xfId="105" applyNumberFormat="1" applyFont="1" applyFill="1" applyBorder="1" applyAlignment="1">
      <alignment horizontal="center" vertical="center"/>
      <protection/>
    </xf>
    <xf numFmtId="0" fontId="32" fillId="25" borderId="48" xfId="105" applyNumberFormat="1" applyFont="1" applyFill="1" applyBorder="1" applyAlignment="1">
      <alignment horizontal="center" vertical="center"/>
      <protection/>
    </xf>
    <xf numFmtId="1" fontId="32" fillId="25" borderId="54" xfId="105" applyNumberFormat="1" applyFont="1" applyFill="1" applyBorder="1" applyAlignment="1" applyProtection="1">
      <alignment horizontal="center" vertical="center"/>
      <protection locked="0"/>
    </xf>
    <xf numFmtId="173" fontId="32" fillId="25" borderId="54" xfId="105" applyNumberFormat="1" applyFont="1" applyFill="1" applyBorder="1" applyAlignment="1" applyProtection="1">
      <alignment horizontal="center" vertical="center"/>
      <protection locked="0"/>
    </xf>
    <xf numFmtId="0" fontId="32" fillId="25" borderId="54" xfId="105" applyNumberFormat="1" applyFont="1" applyFill="1" applyBorder="1" applyAlignment="1" applyProtection="1">
      <alignment horizontal="center" vertical="center"/>
      <protection locked="0"/>
    </xf>
    <xf numFmtId="1" fontId="32" fillId="0" borderId="55" xfId="105" applyNumberFormat="1" applyFont="1" applyFill="1" applyBorder="1" applyAlignment="1">
      <alignment horizontal="center" vertical="center"/>
      <protection/>
    </xf>
    <xf numFmtId="0" fontId="32" fillId="0" borderId="48" xfId="105" applyNumberFormat="1" applyFont="1" applyBorder="1" applyAlignment="1">
      <alignment horizontal="center" vertical="center"/>
      <protection/>
    </xf>
    <xf numFmtId="1" fontId="32" fillId="25" borderId="56" xfId="105" applyNumberFormat="1" applyFont="1" applyFill="1" applyBorder="1" applyAlignment="1">
      <alignment horizontal="center" vertical="center"/>
      <protection/>
    </xf>
    <xf numFmtId="0" fontId="32" fillId="24" borderId="48" xfId="105" applyNumberFormat="1" applyFont="1" applyFill="1" applyBorder="1" applyAlignment="1">
      <alignment horizontal="center" vertical="center"/>
      <protection/>
    </xf>
    <xf numFmtId="0" fontId="32" fillId="29" borderId="52" xfId="105" applyFont="1" applyFill="1" applyBorder="1" applyAlignment="1">
      <alignment horizontal="center" vertical="center"/>
      <protection/>
    </xf>
    <xf numFmtId="0" fontId="32" fillId="25" borderId="56" xfId="105" applyNumberFormat="1" applyFont="1" applyFill="1" applyBorder="1" applyAlignment="1">
      <alignment horizontal="center" vertical="center"/>
      <protection/>
    </xf>
    <xf numFmtId="0" fontId="32" fillId="25" borderId="57" xfId="105" applyFont="1" applyFill="1" applyBorder="1" applyAlignment="1">
      <alignment horizontal="center" vertical="center"/>
      <protection/>
    </xf>
    <xf numFmtId="0" fontId="32" fillId="25" borderId="48" xfId="105" applyFont="1" applyFill="1" applyBorder="1" applyAlignment="1">
      <alignment horizontal="center" vertical="center"/>
      <protection/>
    </xf>
    <xf numFmtId="0" fontId="32" fillId="25" borderId="58" xfId="105" applyFont="1" applyFill="1" applyBorder="1" applyAlignment="1">
      <alignment horizontal="center" vertical="center"/>
      <protection/>
    </xf>
    <xf numFmtId="0" fontId="32" fillId="0" borderId="59" xfId="105" applyFont="1" applyFill="1" applyBorder="1" applyAlignment="1">
      <alignment horizontal="center" vertical="center"/>
      <protection/>
    </xf>
    <xf numFmtId="0" fontId="32" fillId="0" borderId="60" xfId="105" applyFont="1" applyFill="1" applyBorder="1" applyAlignment="1">
      <alignment horizontal="center" vertical="center"/>
      <protection/>
    </xf>
    <xf numFmtId="0" fontId="32" fillId="0" borderId="61" xfId="105" applyFont="1" applyFill="1" applyBorder="1" applyAlignment="1">
      <alignment horizontal="center" vertical="center"/>
      <protection/>
    </xf>
    <xf numFmtId="0" fontId="32" fillId="0" borderId="62" xfId="105" applyFont="1" applyFill="1" applyBorder="1" applyAlignment="1">
      <alignment horizontal="center" vertical="center"/>
      <protection/>
    </xf>
    <xf numFmtId="0" fontId="22" fillId="0" borderId="60" xfId="0" applyFont="1" applyBorder="1" applyAlignment="1">
      <alignment horizontal="center"/>
    </xf>
    <xf numFmtId="0" fontId="32" fillId="29" borderId="63" xfId="105" applyNumberFormat="1" applyFont="1" applyFill="1" applyBorder="1" applyAlignment="1">
      <alignment horizontal="center" vertical="center"/>
      <protection/>
    </xf>
    <xf numFmtId="0" fontId="32" fillId="29" borderId="64" xfId="105" applyNumberFormat="1" applyFont="1" applyFill="1" applyBorder="1" applyAlignment="1">
      <alignment horizontal="center" vertical="center"/>
      <protection/>
    </xf>
    <xf numFmtId="0" fontId="32" fillId="29" borderId="65" xfId="105" applyNumberFormat="1" applyFont="1" applyFill="1" applyBorder="1" applyAlignment="1">
      <alignment horizontal="center" vertical="center"/>
      <protection/>
    </xf>
    <xf numFmtId="0" fontId="32" fillId="29" borderId="66" xfId="105" applyNumberFormat="1" applyFont="1" applyFill="1" applyBorder="1" applyAlignment="1">
      <alignment horizontal="center" vertical="center"/>
      <protection/>
    </xf>
    <xf numFmtId="0" fontId="32" fillId="25" borderId="52" xfId="105" applyNumberFormat="1" applyFont="1" applyFill="1" applyBorder="1" applyAlignment="1">
      <alignment horizontal="center" vertical="center"/>
      <protection/>
    </xf>
    <xf numFmtId="0" fontId="25" fillId="0" borderId="13" xfId="132" applyFont="1" applyBorder="1" applyAlignment="1">
      <alignment horizontal="left" vertical="top" wrapText="1"/>
      <protection/>
    </xf>
    <xf numFmtId="0" fontId="24" fillId="0" borderId="11" xfId="132" applyFont="1" applyBorder="1" applyAlignment="1">
      <alignment wrapText="1"/>
      <protection/>
    </xf>
    <xf numFmtId="0" fontId="38" fillId="0" borderId="0" xfId="117" applyFont="1" applyAlignment="1">
      <alignment vertical="center" wrapText="1"/>
      <protection/>
    </xf>
    <xf numFmtId="0" fontId="38" fillId="0" borderId="0" xfId="117" applyFont="1" applyAlignment="1">
      <alignment horizontal="center" vertical="center" wrapText="1"/>
      <protection/>
    </xf>
    <xf numFmtId="0" fontId="38" fillId="0" borderId="10" xfId="117" applyFont="1" applyBorder="1" applyAlignment="1">
      <alignment horizontal="center" vertical="center" wrapText="1"/>
      <protection/>
    </xf>
    <xf numFmtId="0" fontId="38" fillId="0" borderId="10" xfId="117" applyFont="1" applyBorder="1" applyAlignment="1">
      <alignment horizontal="left" vertical="center" wrapText="1"/>
      <protection/>
    </xf>
    <xf numFmtId="0" fontId="7" fillId="0" borderId="0" xfId="117">
      <alignment/>
      <protection/>
    </xf>
    <xf numFmtId="0" fontId="28" fillId="0" borderId="10" xfId="132" applyFont="1" applyBorder="1" applyAlignment="1">
      <alignment vertical="center"/>
      <protection/>
    </xf>
    <xf numFmtId="1" fontId="33" fillId="25" borderId="33" xfId="105" applyNumberFormat="1" applyFont="1" applyFill="1" applyBorder="1" applyAlignment="1">
      <alignment vertical="center"/>
      <protection/>
    </xf>
    <xf numFmtId="1" fontId="32" fillId="25" borderId="33" xfId="105" applyNumberFormat="1" applyFont="1" applyFill="1" applyBorder="1" applyAlignment="1">
      <alignment vertical="center"/>
      <protection/>
    </xf>
    <xf numFmtId="0" fontId="33" fillId="25" borderId="33" xfId="105" applyNumberFormat="1" applyFont="1" applyFill="1" applyBorder="1" applyAlignment="1">
      <alignment horizontal="center" vertical="center"/>
      <protection/>
    </xf>
    <xf numFmtId="0" fontId="33" fillId="25" borderId="28" xfId="105" applyNumberFormat="1" applyFont="1" applyFill="1" applyBorder="1" applyAlignment="1" applyProtection="1">
      <alignment horizontal="center" vertical="center"/>
      <protection locked="0"/>
    </xf>
    <xf numFmtId="0" fontId="32" fillId="25" borderId="28" xfId="105" applyNumberFormat="1" applyFont="1" applyFill="1" applyBorder="1" applyAlignment="1" applyProtection="1">
      <alignment horizontal="center" vertical="center"/>
      <protection locked="0"/>
    </xf>
    <xf numFmtId="0" fontId="32" fillId="29" borderId="44" xfId="105" applyFont="1" applyFill="1" applyBorder="1" applyAlignment="1">
      <alignment horizontal="left" vertical="center" wrapText="1"/>
      <protection/>
    </xf>
    <xf numFmtId="0" fontId="32" fillId="25" borderId="27" xfId="105" applyNumberFormat="1" applyFont="1" applyFill="1" applyBorder="1" applyAlignment="1" applyProtection="1">
      <alignment horizontal="left" vertical="center" wrapText="1"/>
      <protection locked="0"/>
    </xf>
    <xf numFmtId="0" fontId="32" fillId="29" borderId="67" xfId="105" applyNumberFormat="1" applyFont="1" applyFill="1" applyBorder="1" applyAlignment="1">
      <alignment horizontal="center" vertical="center" wrapText="1"/>
      <protection/>
    </xf>
    <xf numFmtId="0" fontId="32" fillId="29" borderId="23" xfId="105" applyNumberFormat="1" applyFont="1" applyFill="1" applyBorder="1" applyAlignment="1">
      <alignment horizontal="center" vertical="center" wrapText="1"/>
      <protection/>
    </xf>
    <xf numFmtId="0" fontId="32" fillId="25" borderId="28" xfId="105" applyNumberFormat="1" applyFont="1" applyFill="1" applyBorder="1" applyAlignment="1">
      <alignment horizontal="center" vertical="center" wrapText="1"/>
      <protection/>
    </xf>
    <xf numFmtId="0" fontId="32" fillId="25" borderId="27" xfId="105" applyFont="1" applyFill="1" applyBorder="1" applyAlignment="1">
      <alignment horizontal="left" vertical="center" wrapText="1"/>
      <protection/>
    </xf>
    <xf numFmtId="0" fontId="32" fillId="25" borderId="62" xfId="105" applyFont="1" applyFill="1" applyBorder="1" applyAlignment="1">
      <alignment horizontal="left" vertical="center" wrapText="1"/>
      <protection/>
    </xf>
    <xf numFmtId="0" fontId="32" fillId="29" borderId="68" xfId="105" applyNumberFormat="1" applyFont="1" applyFill="1" applyBorder="1" applyAlignment="1">
      <alignment horizontal="left" vertical="center" wrapText="1"/>
      <protection/>
    </xf>
    <xf numFmtId="0" fontId="32" fillId="29" borderId="44" xfId="105" applyNumberFormat="1" applyFont="1" applyFill="1" applyBorder="1" applyAlignment="1">
      <alignment horizontal="left" vertical="center" wrapText="1"/>
      <protection/>
    </xf>
    <xf numFmtId="0" fontId="32" fillId="25" borderId="27" xfId="105" applyNumberFormat="1" applyFont="1" applyFill="1" applyBorder="1" applyAlignment="1">
      <alignment horizontal="left" vertical="center" wrapText="1"/>
      <protection/>
    </xf>
    <xf numFmtId="0" fontId="32" fillId="29" borderId="44" xfId="105" applyNumberFormat="1" applyFont="1" applyFill="1" applyBorder="1" applyAlignment="1">
      <alignment horizontal="left" vertical="center"/>
      <protection/>
    </xf>
    <xf numFmtId="0" fontId="32" fillId="25" borderId="69" xfId="105" applyNumberFormat="1" applyFont="1" applyFill="1" applyBorder="1" applyAlignment="1">
      <alignment horizontal="left" vertical="center" wrapText="1"/>
      <protection/>
    </xf>
    <xf numFmtId="0" fontId="25" fillId="0" borderId="11" xfId="132" applyFont="1" applyBorder="1" applyAlignment="1">
      <alignment horizontal="center" vertical="center"/>
      <protection/>
    </xf>
    <xf numFmtId="0" fontId="24" fillId="27" borderId="11" xfId="132" applyFont="1" applyFill="1" applyBorder="1" applyAlignment="1">
      <alignment horizontal="center" wrapText="1"/>
      <protection/>
    </xf>
    <xf numFmtId="0" fontId="32" fillId="0" borderId="70" xfId="105" applyFont="1" applyFill="1" applyBorder="1" applyAlignment="1">
      <alignment horizontal="center" vertical="center"/>
      <protection/>
    </xf>
    <xf numFmtId="0" fontId="32" fillId="0" borderId="15" xfId="105" applyFont="1" applyFill="1" applyBorder="1" applyAlignment="1">
      <alignment horizontal="center" vertical="center"/>
      <protection/>
    </xf>
    <xf numFmtId="0" fontId="27" fillId="25" borderId="10" xfId="112" applyNumberFormat="1" applyFont="1" applyFill="1" applyBorder="1" applyAlignment="1">
      <alignment horizontal="center" vertical="center"/>
      <protection/>
    </xf>
    <xf numFmtId="1" fontId="27" fillId="25" borderId="10" xfId="112" applyNumberFormat="1" applyFont="1" applyFill="1" applyBorder="1" applyAlignment="1">
      <alignment horizontal="center" vertical="center"/>
      <protection/>
    </xf>
    <xf numFmtId="0" fontId="25" fillId="0" borderId="11" xfId="112" applyNumberFormat="1" applyFont="1" applyFill="1" applyBorder="1" applyAlignment="1" applyProtection="1">
      <alignment horizontal="left" vertical="center" wrapText="1"/>
      <protection locked="0"/>
    </xf>
    <xf numFmtId="49" fontId="38" fillId="27" borderId="10" xfId="128" applyNumberFormat="1" applyFont="1" applyFill="1" applyBorder="1" applyAlignment="1">
      <alignment horizontal="center" vertical="center" wrapText="1"/>
      <protection/>
    </xf>
    <xf numFmtId="49" fontId="38" fillId="27" borderId="10" xfId="92" applyNumberFormat="1" applyFont="1" applyFill="1" applyBorder="1" applyAlignment="1">
      <alignment horizontal="center" vertical="center" wrapText="1"/>
      <protection/>
    </xf>
    <xf numFmtId="0" fontId="27" fillId="25" borderId="11" xfId="107" applyNumberFormat="1" applyFont="1" applyFill="1" applyBorder="1" applyAlignment="1">
      <alignment horizontal="center" vertical="center"/>
      <protection/>
    </xf>
    <xf numFmtId="49" fontId="25" fillId="27" borderId="10" xfId="92" applyNumberFormat="1" applyFont="1" applyFill="1" applyBorder="1" applyAlignment="1">
      <alignment horizontal="center" vertical="center" wrapText="1"/>
      <protection/>
    </xf>
    <xf numFmtId="0" fontId="25" fillId="27" borderId="10" xfId="132" applyFont="1" applyFill="1" applyBorder="1" applyAlignment="1">
      <alignment horizontal="center" vertical="center"/>
      <protection/>
    </xf>
    <xf numFmtId="0" fontId="27" fillId="25" borderId="10" xfId="107" applyNumberFormat="1" applyFont="1" applyFill="1" applyBorder="1" applyAlignment="1">
      <alignment horizontal="center" vertical="center"/>
      <protection/>
    </xf>
    <xf numFmtId="1" fontId="32" fillId="0" borderId="28" xfId="105" applyNumberFormat="1" applyFont="1" applyFill="1" applyBorder="1" applyAlignment="1" applyProtection="1">
      <alignment horizontal="center" vertical="center"/>
      <protection locked="0"/>
    </xf>
    <xf numFmtId="1" fontId="33" fillId="0" borderId="33" xfId="105" applyNumberFormat="1" applyFont="1" applyFill="1" applyBorder="1" applyAlignment="1" applyProtection="1">
      <alignment horizontal="center" vertical="center"/>
      <protection locked="0"/>
    </xf>
    <xf numFmtId="1" fontId="33" fillId="0" borderId="28" xfId="105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/>
    </xf>
    <xf numFmtId="1" fontId="32" fillId="25" borderId="38" xfId="105" applyNumberFormat="1" applyFont="1" applyFill="1" applyBorder="1" applyAlignment="1" applyProtection="1">
      <alignment horizontal="center" vertical="center"/>
      <protection locked="0"/>
    </xf>
    <xf numFmtId="1" fontId="32" fillId="25" borderId="12" xfId="105" applyNumberFormat="1" applyFont="1" applyFill="1" applyBorder="1" applyAlignment="1" applyProtection="1">
      <alignment horizontal="center" vertical="center"/>
      <protection locked="0"/>
    </xf>
    <xf numFmtId="1" fontId="32" fillId="25" borderId="11" xfId="105" applyNumberFormat="1" applyFont="1" applyFill="1" applyBorder="1" applyAlignment="1" applyProtection="1">
      <alignment horizontal="center" vertical="center"/>
      <protection locked="0"/>
    </xf>
    <xf numFmtId="0" fontId="32" fillId="0" borderId="38" xfId="105" applyNumberFormat="1" applyFont="1" applyFill="1" applyBorder="1" applyAlignment="1">
      <alignment horizontal="center" vertical="center"/>
      <protection/>
    </xf>
    <xf numFmtId="0" fontId="32" fillId="25" borderId="11" xfId="105" applyNumberFormat="1" applyFont="1" applyFill="1" applyBorder="1" applyAlignment="1" applyProtection="1">
      <alignment horizontal="center" vertical="center"/>
      <protection locked="0"/>
    </xf>
    <xf numFmtId="0" fontId="32" fillId="0" borderId="38" xfId="105" applyFont="1" applyFill="1" applyBorder="1" applyAlignment="1">
      <alignment horizontal="center" vertical="center"/>
      <protection/>
    </xf>
    <xf numFmtId="0" fontId="32" fillId="25" borderId="11" xfId="105" applyFont="1" applyFill="1" applyBorder="1" applyAlignment="1" applyProtection="1">
      <alignment horizontal="center" vertical="center" textRotation="90" wrapText="1"/>
      <protection locked="0"/>
    </xf>
    <xf numFmtId="1" fontId="32" fillId="29" borderId="23" xfId="105" applyNumberFormat="1" applyFont="1" applyFill="1" applyBorder="1" applyAlignment="1">
      <alignment horizontal="center" vertical="center"/>
      <protection/>
    </xf>
    <xf numFmtId="1" fontId="32" fillId="0" borderId="71" xfId="105" applyNumberFormat="1" applyFont="1" applyFill="1" applyBorder="1" applyAlignment="1" applyProtection="1">
      <alignment horizontal="center" vertical="center"/>
      <protection locked="0"/>
    </xf>
    <xf numFmtId="0" fontId="32" fillId="0" borderId="28" xfId="105" applyNumberFormat="1" applyFont="1" applyFill="1" applyBorder="1" applyAlignment="1" applyProtection="1">
      <alignment horizontal="center" vertical="center"/>
      <protection locked="0"/>
    </xf>
    <xf numFmtId="0" fontId="32" fillId="24" borderId="72" xfId="105" applyFont="1" applyFill="1" applyBorder="1" applyAlignment="1">
      <alignment horizontal="center" vertical="center"/>
      <protection/>
    </xf>
    <xf numFmtId="0" fontId="32" fillId="24" borderId="28" xfId="105" applyFont="1" applyFill="1" applyBorder="1" applyAlignment="1">
      <alignment horizontal="center" vertical="center"/>
      <protection/>
    </xf>
    <xf numFmtId="0" fontId="32" fillId="24" borderId="73" xfId="105" applyFont="1" applyFill="1" applyBorder="1" applyAlignment="1">
      <alignment horizontal="center" vertical="center"/>
      <protection/>
    </xf>
    <xf numFmtId="0" fontId="32" fillId="25" borderId="74" xfId="105" applyFont="1" applyFill="1" applyBorder="1" applyAlignment="1" applyProtection="1">
      <alignment horizontal="center" vertical="center"/>
      <protection locked="0"/>
    </xf>
    <xf numFmtId="1" fontId="32" fillId="25" borderId="75" xfId="105" applyNumberFormat="1" applyFont="1" applyFill="1" applyBorder="1" applyAlignment="1">
      <alignment horizontal="center" vertical="center"/>
      <protection/>
    </xf>
    <xf numFmtId="1" fontId="32" fillId="30" borderId="47" xfId="105" applyNumberFormat="1" applyFont="1" applyFill="1" applyBorder="1" applyAlignment="1" applyProtection="1">
      <alignment horizontal="center" vertical="center"/>
      <protection locked="0"/>
    </xf>
    <xf numFmtId="1" fontId="32" fillId="31" borderId="75" xfId="105" applyNumberFormat="1" applyFont="1" applyFill="1" applyBorder="1" applyAlignment="1">
      <alignment horizontal="center" vertical="center"/>
      <protection/>
    </xf>
    <xf numFmtId="1" fontId="32" fillId="30" borderId="47" xfId="105" applyNumberFormat="1" applyFont="1" applyFill="1" applyBorder="1" applyAlignment="1">
      <alignment horizontal="center" vertical="center"/>
      <protection/>
    </xf>
    <xf numFmtId="0" fontId="33" fillId="30" borderId="32" xfId="105" applyFont="1" applyFill="1" applyBorder="1" applyAlignment="1">
      <alignment horizontal="center" vertical="center"/>
      <protection/>
    </xf>
    <xf numFmtId="0" fontId="32" fillId="30" borderId="47" xfId="105" applyNumberFormat="1" applyFont="1" applyFill="1" applyBorder="1" applyAlignment="1" applyProtection="1">
      <alignment horizontal="center" vertical="center"/>
      <protection locked="0"/>
    </xf>
    <xf numFmtId="0" fontId="32" fillId="30" borderId="47" xfId="105" applyNumberFormat="1" applyFont="1" applyFill="1" applyBorder="1" applyAlignment="1">
      <alignment horizontal="center" vertical="center"/>
      <protection/>
    </xf>
    <xf numFmtId="0" fontId="32" fillId="31" borderId="76" xfId="105" applyFont="1" applyFill="1" applyBorder="1" applyAlignment="1">
      <alignment horizontal="center" vertical="center"/>
      <protection/>
    </xf>
    <xf numFmtId="0" fontId="32" fillId="31" borderId="47" xfId="105" applyFont="1" applyFill="1" applyBorder="1" applyAlignment="1">
      <alignment horizontal="center" vertical="center"/>
      <protection/>
    </xf>
    <xf numFmtId="0" fontId="32" fillId="31" borderId="77" xfId="105" applyFont="1" applyFill="1" applyBorder="1" applyAlignment="1">
      <alignment horizontal="center" vertical="center"/>
      <protection/>
    </xf>
    <xf numFmtId="1" fontId="32" fillId="30" borderId="78" xfId="105" applyNumberFormat="1" applyFont="1" applyFill="1" applyBorder="1" applyAlignment="1">
      <alignment horizontal="center" vertical="center"/>
      <protection/>
    </xf>
    <xf numFmtId="1" fontId="32" fillId="30" borderId="76" xfId="105" applyNumberFormat="1" applyFont="1" applyFill="1" applyBorder="1" applyAlignment="1" applyProtection="1">
      <alignment horizontal="center" vertical="center"/>
      <protection locked="0"/>
    </xf>
    <xf numFmtId="1" fontId="32" fillId="30" borderId="32" xfId="105" applyNumberFormat="1" applyFont="1" applyFill="1" applyBorder="1" applyAlignment="1">
      <alignment horizontal="center" vertical="center"/>
      <protection/>
    </xf>
    <xf numFmtId="1" fontId="32" fillId="30" borderId="78" xfId="105" applyNumberFormat="1" applyFont="1" applyFill="1" applyBorder="1" applyAlignment="1" applyProtection="1">
      <alignment horizontal="center" vertical="center"/>
      <protection locked="0"/>
    </xf>
    <xf numFmtId="1" fontId="32" fillId="30" borderId="79" xfId="105" applyNumberFormat="1" applyFont="1" applyFill="1" applyBorder="1" applyAlignment="1">
      <alignment horizontal="center" vertical="center"/>
      <protection/>
    </xf>
    <xf numFmtId="2" fontId="32" fillId="25" borderId="80" xfId="105" applyNumberFormat="1" applyFont="1" applyFill="1" applyBorder="1" applyAlignment="1">
      <alignment horizontal="center" vertical="center"/>
      <protection/>
    </xf>
    <xf numFmtId="1" fontId="33" fillId="29" borderId="81" xfId="105" applyNumberFormat="1" applyFont="1" applyFill="1" applyBorder="1" applyAlignment="1">
      <alignment horizontal="center" vertical="center"/>
      <protection/>
    </xf>
    <xf numFmtId="0" fontId="22" fillId="0" borderId="71" xfId="0" applyFont="1" applyBorder="1" applyAlignment="1">
      <alignment horizontal="center" vertical="center"/>
    </xf>
    <xf numFmtId="1" fontId="32" fillId="25" borderId="56" xfId="105" applyNumberFormat="1" applyFont="1" applyFill="1" applyBorder="1" applyAlignment="1" applyProtection="1">
      <alignment horizontal="center" vertical="center"/>
      <protection locked="0"/>
    </xf>
    <xf numFmtId="1" fontId="32" fillId="29" borderId="82" xfId="105" applyNumberFormat="1" applyFont="1" applyFill="1" applyBorder="1" applyAlignment="1">
      <alignment horizontal="center" vertical="center"/>
      <protection/>
    </xf>
    <xf numFmtId="0" fontId="33" fillId="29" borderId="82" xfId="105" applyFont="1" applyFill="1" applyBorder="1" applyAlignment="1">
      <alignment horizontal="center" vertical="center"/>
      <protection/>
    </xf>
    <xf numFmtId="0" fontId="32" fillId="25" borderId="56" xfId="105" applyNumberFormat="1" applyFont="1" applyFill="1" applyBorder="1" applyAlignment="1" applyProtection="1">
      <alignment horizontal="center" vertical="center"/>
      <protection locked="0"/>
    </xf>
    <xf numFmtId="0" fontId="22" fillId="0" borderId="83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22" fillId="0" borderId="84" xfId="0" applyFont="1" applyBorder="1" applyAlignment="1">
      <alignment horizontal="center"/>
    </xf>
    <xf numFmtId="0" fontId="32" fillId="25" borderId="28" xfId="105" applyNumberFormat="1" applyFont="1" applyFill="1" applyBorder="1" applyAlignment="1">
      <alignment horizontal="center" vertical="center"/>
      <protection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39" fillId="31" borderId="10" xfId="117" applyFont="1" applyFill="1" applyBorder="1" applyAlignment="1">
      <alignment horizontal="center" vertical="center" wrapText="1"/>
      <protection/>
    </xf>
    <xf numFmtId="0" fontId="39" fillId="32" borderId="10" xfId="117" applyFont="1" applyFill="1" applyBorder="1" applyAlignment="1">
      <alignment horizontal="center" vertical="center" wrapText="1"/>
      <protection/>
    </xf>
    <xf numFmtId="0" fontId="38" fillId="32" borderId="10" xfId="117" applyFont="1" applyFill="1" applyBorder="1" applyAlignment="1">
      <alignment horizontal="center" vertical="center" wrapText="1"/>
      <protection/>
    </xf>
    <xf numFmtId="2" fontId="39" fillId="32" borderId="10" xfId="117" applyNumberFormat="1" applyFont="1" applyFill="1" applyBorder="1" applyAlignment="1">
      <alignment horizontal="center" vertical="center" wrapText="1"/>
      <protection/>
    </xf>
    <xf numFmtId="0" fontId="24" fillId="32" borderId="11" xfId="132" applyFont="1" applyFill="1" applyBorder="1" applyAlignment="1">
      <alignment horizontal="center" vertical="center" wrapText="1"/>
      <protection/>
    </xf>
    <xf numFmtId="0" fontId="24" fillId="32" borderId="10" xfId="132" applyFont="1" applyFill="1" applyBorder="1" applyAlignment="1">
      <alignment horizontal="center" vertical="center"/>
      <protection/>
    </xf>
    <xf numFmtId="2" fontId="24" fillId="32" borderId="15" xfId="132" applyNumberFormat="1" applyFont="1" applyFill="1" applyBorder="1" applyAlignment="1">
      <alignment horizontal="center" vertical="center"/>
      <protection/>
    </xf>
    <xf numFmtId="0" fontId="24" fillId="32" borderId="10" xfId="132" applyFont="1" applyFill="1" applyBorder="1" applyAlignment="1">
      <alignment horizontal="center" vertical="center" wrapText="1"/>
      <protection/>
    </xf>
    <xf numFmtId="2" fontId="31" fillId="32" borderId="10" xfId="113" applyNumberFormat="1" applyFont="1" applyFill="1" applyBorder="1" applyAlignment="1">
      <alignment horizontal="center"/>
      <protection/>
    </xf>
    <xf numFmtId="1" fontId="24" fillId="32" borderId="10" xfId="132" applyNumberFormat="1" applyFont="1" applyFill="1" applyBorder="1" applyAlignment="1">
      <alignment horizontal="center" vertical="center"/>
      <protection/>
    </xf>
    <xf numFmtId="0" fontId="25" fillId="0" borderId="15" xfId="132" applyFont="1" applyBorder="1" applyAlignment="1">
      <alignment horizontal="left" vertical="center" wrapText="1"/>
      <protection/>
    </xf>
    <xf numFmtId="0" fontId="38" fillId="0" borderId="0" xfId="117" applyFont="1" applyAlignment="1">
      <alignment horizontal="left" vertical="center" wrapText="1"/>
      <protection/>
    </xf>
    <xf numFmtId="1" fontId="33" fillId="25" borderId="24" xfId="107" applyNumberFormat="1" applyFont="1" applyFill="1" applyBorder="1" applyAlignment="1">
      <alignment horizontal="center" vertical="center"/>
      <protection/>
    </xf>
    <xf numFmtId="0" fontId="38" fillId="0" borderId="0" xfId="117" applyFont="1" applyAlignment="1">
      <alignment horizontal="left" vertical="center" wrapText="1"/>
      <protection/>
    </xf>
    <xf numFmtId="0" fontId="32" fillId="0" borderId="0" xfId="105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/>
    </xf>
    <xf numFmtId="0" fontId="38" fillId="0" borderId="0" xfId="117" applyFont="1" applyAlignment="1">
      <alignment horizontal="left" vertical="center" wrapText="1"/>
      <protection/>
    </xf>
    <xf numFmtId="0" fontId="38" fillId="0" borderId="0" xfId="117" applyFont="1" applyAlignment="1">
      <alignment horizontal="right" vertical="center" wrapText="1"/>
      <protection/>
    </xf>
    <xf numFmtId="0" fontId="24" fillId="0" borderId="10" xfId="132" applyFont="1" applyBorder="1" applyAlignment="1">
      <alignment horizontal="center" wrapText="1"/>
      <protection/>
    </xf>
    <xf numFmtId="0" fontId="24" fillId="0" borderId="10" xfId="132" applyFont="1" applyBorder="1" applyAlignment="1">
      <alignment horizontal="center" vertical="center" wrapText="1"/>
      <protection/>
    </xf>
    <xf numFmtId="1" fontId="32" fillId="29" borderId="20" xfId="107" applyNumberFormat="1" applyFont="1" applyFill="1" applyBorder="1" applyAlignment="1">
      <alignment horizontal="center" vertical="center"/>
      <protection/>
    </xf>
    <xf numFmtId="1" fontId="32" fillId="25" borderId="27" xfId="107" applyNumberFormat="1" applyFont="1" applyFill="1" applyBorder="1" applyAlignment="1" applyProtection="1">
      <alignment horizontal="center" vertical="center"/>
      <protection locked="0"/>
    </xf>
    <xf numFmtId="1" fontId="32" fillId="25" borderId="24" xfId="107" applyNumberFormat="1" applyFont="1" applyFill="1" applyBorder="1" applyAlignment="1">
      <alignment horizontal="center" vertical="center"/>
      <protection/>
    </xf>
    <xf numFmtId="1" fontId="32" fillId="25" borderId="10" xfId="107" applyNumberFormat="1" applyFont="1" applyFill="1" applyBorder="1" applyAlignment="1" applyProtection="1">
      <alignment horizontal="center" vertical="center"/>
      <protection locked="0"/>
    </xf>
    <xf numFmtId="1" fontId="32" fillId="25" borderId="10" xfId="107" applyNumberFormat="1" applyFont="1" applyFill="1" applyBorder="1" applyAlignment="1">
      <alignment horizontal="center" vertical="center"/>
      <protection/>
    </xf>
    <xf numFmtId="1" fontId="32" fillId="25" borderId="25" xfId="107" applyNumberFormat="1" applyFont="1" applyFill="1" applyBorder="1" applyAlignment="1" applyProtection="1">
      <alignment horizontal="center" vertical="center"/>
      <protection locked="0"/>
    </xf>
    <xf numFmtId="1" fontId="32" fillId="25" borderId="26" xfId="107" applyNumberFormat="1" applyFont="1" applyFill="1" applyBorder="1" applyAlignment="1" applyProtection="1">
      <alignment horizontal="center" vertical="center"/>
      <protection locked="0"/>
    </xf>
    <xf numFmtId="1" fontId="32" fillId="25" borderId="24" xfId="107" applyNumberFormat="1" applyFont="1" applyFill="1" applyBorder="1" applyAlignment="1" applyProtection="1">
      <alignment horizontal="center" vertical="center"/>
      <protection locked="0"/>
    </xf>
    <xf numFmtId="1" fontId="32" fillId="25" borderId="38" xfId="107" applyNumberFormat="1" applyFont="1" applyFill="1" applyBorder="1" applyAlignment="1" applyProtection="1">
      <alignment horizontal="center" vertical="center"/>
      <protection locked="0"/>
    </xf>
    <xf numFmtId="1" fontId="32" fillId="25" borderId="11" xfId="107" applyNumberFormat="1" applyFont="1" applyFill="1" applyBorder="1" applyAlignment="1" applyProtection="1">
      <alignment horizontal="center" vertical="center"/>
      <protection locked="0"/>
    </xf>
    <xf numFmtId="0" fontId="27" fillId="25" borderId="11" xfId="107" applyNumberFormat="1" applyFont="1" applyFill="1" applyBorder="1" applyAlignment="1" applyProtection="1">
      <alignment horizontal="left" vertical="center" wrapText="1"/>
      <protection locked="0"/>
    </xf>
    <xf numFmtId="1" fontId="27" fillId="25" borderId="10" xfId="107" applyNumberFormat="1" applyFont="1" applyFill="1" applyBorder="1" applyAlignment="1" applyProtection="1">
      <alignment horizontal="center" vertical="center"/>
      <protection locked="0"/>
    </xf>
    <xf numFmtId="1" fontId="25" fillId="0" borderId="10" xfId="107" applyNumberFormat="1" applyFont="1" applyFill="1" applyBorder="1" applyAlignment="1">
      <alignment horizontal="center" vertical="center"/>
      <protection/>
    </xf>
    <xf numFmtId="0" fontId="24" fillId="32" borderId="11" xfId="132" applyFont="1" applyFill="1" applyBorder="1" applyAlignment="1">
      <alignment horizontal="center" vertical="center" wrapText="1"/>
      <protection/>
    </xf>
    <xf numFmtId="0" fontId="24" fillId="32" borderId="10" xfId="132" applyFont="1" applyFill="1" applyBorder="1" applyAlignment="1">
      <alignment horizontal="center" vertical="center"/>
      <protection/>
    </xf>
    <xf numFmtId="2" fontId="24" fillId="32" borderId="15" xfId="132" applyNumberFormat="1" applyFont="1" applyFill="1" applyBorder="1" applyAlignment="1">
      <alignment horizontal="center" vertical="center"/>
      <protection/>
    </xf>
    <xf numFmtId="0" fontId="24" fillId="32" borderId="10" xfId="132" applyFont="1" applyFill="1" applyBorder="1" applyAlignment="1">
      <alignment horizontal="center" vertical="center" wrapText="1"/>
      <protection/>
    </xf>
    <xf numFmtId="2" fontId="31" fillId="32" borderId="10" xfId="113" applyNumberFormat="1" applyFont="1" applyFill="1" applyBorder="1" applyAlignment="1">
      <alignment horizontal="center"/>
      <protection/>
    </xf>
    <xf numFmtId="0" fontId="24" fillId="32" borderId="16" xfId="132" applyFont="1" applyFill="1" applyBorder="1" applyAlignment="1">
      <alignment horizontal="center" vertical="center" wrapText="1"/>
      <protection/>
    </xf>
    <xf numFmtId="1" fontId="24" fillId="32" borderId="10" xfId="132" applyNumberFormat="1" applyFont="1" applyFill="1" applyBorder="1" applyAlignment="1">
      <alignment horizontal="center" vertical="center"/>
      <protection/>
    </xf>
    <xf numFmtId="0" fontId="25" fillId="0" borderId="10" xfId="132" applyFont="1" applyBorder="1" applyAlignment="1">
      <alignment horizontal="left" vertical="center" wrapText="1"/>
      <protection/>
    </xf>
    <xf numFmtId="0" fontId="28" fillId="0" borderId="10" xfId="132" applyFont="1" applyBorder="1" applyAlignment="1">
      <alignment horizontal="center" vertical="center"/>
      <protection/>
    </xf>
    <xf numFmtId="0" fontId="24" fillId="0" borderId="0" xfId="132" applyFont="1" applyAlignment="1">
      <alignment/>
      <protection/>
    </xf>
    <xf numFmtId="0" fontId="34" fillId="0" borderId="85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39" fillId="0" borderId="0" xfId="117" applyFont="1" applyAlignment="1">
      <alignment horizontal="left" vertical="center" wrapText="1"/>
      <protection/>
    </xf>
    <xf numFmtId="0" fontId="38" fillId="0" borderId="0" xfId="107" applyFont="1" applyAlignment="1">
      <alignment horizontal="left" vertical="center" wrapText="1"/>
      <protection/>
    </xf>
    <xf numFmtId="0" fontId="39" fillId="0" borderId="0" xfId="107" applyFont="1" applyAlignment="1">
      <alignment horizontal="left" vertical="center" wrapText="1"/>
      <protection/>
    </xf>
    <xf numFmtId="0" fontId="22" fillId="0" borderId="0" xfId="0" applyFont="1" applyAlignment="1">
      <alignment horizontal="center"/>
    </xf>
    <xf numFmtId="0" fontId="24" fillId="0" borderId="0" xfId="132" applyFont="1" applyAlignment="1">
      <alignment horizontal="center"/>
      <protection/>
    </xf>
    <xf numFmtId="0" fontId="24" fillId="0" borderId="85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40" fillId="0" borderId="0" xfId="117" applyFont="1" applyAlignment="1">
      <alignment horizontal="center" vertical="center" wrapText="1"/>
      <protection/>
    </xf>
    <xf numFmtId="1" fontId="32" fillId="25" borderId="33" xfId="105" applyNumberFormat="1" applyFont="1" applyFill="1" applyBorder="1" applyAlignment="1">
      <alignment horizontal="center" vertical="center"/>
      <protection/>
    </xf>
    <xf numFmtId="1" fontId="32" fillId="25" borderId="28" xfId="105" applyNumberFormat="1" applyFont="1" applyFill="1" applyBorder="1" applyAlignment="1">
      <alignment horizontal="center" vertical="center"/>
      <protection/>
    </xf>
    <xf numFmtId="1" fontId="33" fillId="0" borderId="33" xfId="105" applyNumberFormat="1" applyFont="1" applyFill="1" applyBorder="1" applyAlignment="1" applyProtection="1">
      <alignment horizontal="center" vertical="center"/>
      <protection locked="0"/>
    </xf>
    <xf numFmtId="1" fontId="33" fillId="0" borderId="28" xfId="105" applyNumberFormat="1" applyFont="1" applyFill="1" applyBorder="1" applyAlignment="1" applyProtection="1">
      <alignment horizontal="center" vertical="center"/>
      <protection locked="0"/>
    </xf>
    <xf numFmtId="1" fontId="32" fillId="25" borderId="86" xfId="105" applyNumberFormat="1" applyFont="1" applyFill="1" applyBorder="1" applyAlignment="1">
      <alignment horizontal="center" vertical="center"/>
      <protection/>
    </xf>
    <xf numFmtId="1" fontId="32" fillId="25" borderId="40" xfId="105" applyNumberFormat="1" applyFont="1" applyFill="1" applyBorder="1" applyAlignment="1">
      <alignment horizontal="center" vertical="center"/>
      <protection/>
    </xf>
    <xf numFmtId="1" fontId="32" fillId="0" borderId="33" xfId="105" applyNumberFormat="1" applyFont="1" applyFill="1" applyBorder="1" applyAlignment="1" applyProtection="1">
      <alignment horizontal="center" vertical="center"/>
      <protection locked="0"/>
    </xf>
    <xf numFmtId="1" fontId="32" fillId="0" borderId="28" xfId="105" applyNumberFormat="1" applyFont="1" applyFill="1" applyBorder="1" applyAlignment="1" applyProtection="1">
      <alignment horizontal="center" vertical="center"/>
      <protection locked="0"/>
    </xf>
    <xf numFmtId="0" fontId="32" fillId="29" borderId="87" xfId="105" applyNumberFormat="1" applyFont="1" applyFill="1" applyBorder="1" applyAlignment="1">
      <alignment horizontal="center" vertical="center" wrapText="1"/>
      <protection/>
    </xf>
    <xf numFmtId="0" fontId="32" fillId="29" borderId="88" xfId="105" applyNumberFormat="1" applyFont="1" applyFill="1" applyBorder="1" applyAlignment="1">
      <alignment horizontal="center" vertical="center" wrapText="1"/>
      <protection/>
    </xf>
    <xf numFmtId="0" fontId="32" fillId="29" borderId="89" xfId="105" applyNumberFormat="1" applyFont="1" applyFill="1" applyBorder="1" applyAlignment="1">
      <alignment horizontal="center" vertical="center" wrapText="1"/>
      <protection/>
    </xf>
    <xf numFmtId="0" fontId="32" fillId="29" borderId="90" xfId="105" applyNumberFormat="1" applyFont="1" applyFill="1" applyBorder="1" applyAlignment="1">
      <alignment horizontal="center" vertical="center" wrapText="1"/>
      <protection/>
    </xf>
    <xf numFmtId="0" fontId="32" fillId="29" borderId="11" xfId="105" applyNumberFormat="1" applyFont="1" applyFill="1" applyBorder="1" applyAlignment="1">
      <alignment horizontal="center" vertical="center" wrapText="1"/>
      <protection/>
    </xf>
    <xf numFmtId="0" fontId="32" fillId="29" borderId="56" xfId="105" applyNumberFormat="1" applyFont="1" applyFill="1" applyBorder="1" applyAlignment="1">
      <alignment horizontal="center" vertical="center" wrapText="1"/>
      <protection/>
    </xf>
    <xf numFmtId="0" fontId="32" fillId="25" borderId="33" xfId="105" applyNumberFormat="1" applyFont="1" applyFill="1" applyBorder="1" applyAlignment="1">
      <alignment horizontal="center" vertical="center" wrapText="1"/>
      <protection/>
    </xf>
    <xf numFmtId="0" fontId="32" fillId="25" borderId="28" xfId="105" applyNumberFormat="1" applyFont="1" applyFill="1" applyBorder="1" applyAlignment="1">
      <alignment horizontal="center" vertical="center" wrapText="1"/>
      <protection/>
    </xf>
    <xf numFmtId="0" fontId="32" fillId="25" borderId="11" xfId="105" applyNumberFormat="1" applyFont="1" applyFill="1" applyBorder="1" applyAlignment="1" applyProtection="1">
      <alignment horizontal="center" vertical="center" wrapText="1"/>
      <protection locked="0"/>
    </xf>
    <xf numFmtId="0" fontId="32" fillId="25" borderId="56" xfId="105" applyNumberFormat="1" applyFont="1" applyFill="1" applyBorder="1" applyAlignment="1" applyProtection="1">
      <alignment horizontal="center" vertical="center" wrapText="1"/>
      <protection locked="0"/>
    </xf>
    <xf numFmtId="0" fontId="32" fillId="25" borderId="37" xfId="105" applyNumberFormat="1" applyFont="1" applyFill="1" applyBorder="1" applyAlignment="1">
      <alignment horizontal="center" vertical="center" wrapText="1"/>
      <protection/>
    </xf>
    <xf numFmtId="0" fontId="32" fillId="25" borderId="46" xfId="105" applyNumberFormat="1" applyFont="1" applyFill="1" applyBorder="1" applyAlignment="1" applyProtection="1">
      <alignment horizontal="center" vertical="center" wrapText="1"/>
      <protection locked="0"/>
    </xf>
    <xf numFmtId="0" fontId="22" fillId="0" borderId="5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3" fillId="29" borderId="91" xfId="105" applyNumberFormat="1" applyFont="1" applyFill="1" applyBorder="1" applyAlignment="1">
      <alignment horizontal="center" vertical="center"/>
      <protection/>
    </xf>
    <xf numFmtId="0" fontId="33" fillId="29" borderId="92" xfId="105" applyNumberFormat="1" applyFont="1" applyFill="1" applyBorder="1" applyAlignment="1">
      <alignment horizontal="center" vertical="center"/>
      <protection/>
    </xf>
    <xf numFmtId="0" fontId="33" fillId="29" borderId="84" xfId="105" applyNumberFormat="1" applyFont="1" applyFill="1" applyBorder="1" applyAlignment="1">
      <alignment horizontal="center" vertical="center"/>
      <protection/>
    </xf>
    <xf numFmtId="0" fontId="33" fillId="29" borderId="93" xfId="105" applyNumberFormat="1" applyFont="1" applyFill="1" applyBorder="1" applyAlignment="1">
      <alignment horizontal="center" vertical="center"/>
      <protection/>
    </xf>
    <xf numFmtId="0" fontId="32" fillId="25" borderId="86" xfId="105" applyNumberFormat="1" applyFont="1" applyFill="1" applyBorder="1" applyAlignment="1">
      <alignment horizontal="center" vertical="center" wrapText="1"/>
      <protection/>
    </xf>
    <xf numFmtId="0" fontId="32" fillId="25" borderId="39" xfId="105" applyNumberFormat="1" applyFont="1" applyFill="1" applyBorder="1" applyAlignment="1">
      <alignment horizontal="center" vertical="center" wrapText="1"/>
      <protection/>
    </xf>
    <xf numFmtId="0" fontId="32" fillId="25" borderId="40" xfId="105" applyNumberFormat="1" applyFont="1" applyFill="1" applyBorder="1" applyAlignment="1">
      <alignment horizontal="center" vertical="center" wrapText="1"/>
      <protection/>
    </xf>
    <xf numFmtId="0" fontId="33" fillId="29" borderId="86" xfId="105" applyNumberFormat="1" applyFont="1" applyFill="1" applyBorder="1" applyAlignment="1">
      <alignment horizontal="center" vertical="center"/>
      <protection/>
    </xf>
    <xf numFmtId="0" fontId="33" fillId="29" borderId="39" xfId="105" applyNumberFormat="1" applyFont="1" applyFill="1" applyBorder="1" applyAlignment="1">
      <alignment horizontal="center" vertical="center"/>
      <protection/>
    </xf>
    <xf numFmtId="0" fontId="33" fillId="29" borderId="94" xfId="105" applyNumberFormat="1" applyFont="1" applyFill="1" applyBorder="1" applyAlignment="1">
      <alignment horizontal="center" vertical="center"/>
      <protection/>
    </xf>
    <xf numFmtId="0" fontId="33" fillId="29" borderId="95" xfId="105" applyNumberFormat="1" applyFont="1" applyFill="1" applyBorder="1" applyAlignment="1">
      <alignment horizontal="center" vertical="center"/>
      <protection/>
    </xf>
    <xf numFmtId="1" fontId="32" fillId="25" borderId="33" xfId="105" applyNumberFormat="1" applyFont="1" applyFill="1" applyBorder="1" applyAlignment="1">
      <alignment horizontal="center" vertical="center" wrapText="1"/>
      <protection/>
    </xf>
    <xf numFmtId="1" fontId="32" fillId="25" borderId="28" xfId="105" applyNumberFormat="1" applyFont="1" applyFill="1" applyBorder="1" applyAlignment="1">
      <alignment horizontal="center" vertical="center" wrapText="1"/>
      <protection/>
    </xf>
    <xf numFmtId="1" fontId="32" fillId="25" borderId="33" xfId="105" applyNumberFormat="1" applyFont="1" applyFill="1" applyBorder="1" applyAlignment="1">
      <alignment horizontal="right" vertical="center" wrapText="1"/>
      <protection/>
    </xf>
    <xf numFmtId="1" fontId="32" fillId="25" borderId="28" xfId="105" applyNumberFormat="1" applyFont="1" applyFill="1" applyBorder="1" applyAlignment="1">
      <alignment horizontal="right" vertical="center" wrapText="1"/>
      <protection/>
    </xf>
    <xf numFmtId="0" fontId="32" fillId="25" borderId="96" xfId="105" applyNumberFormat="1" applyFont="1" applyFill="1" applyBorder="1" applyAlignment="1">
      <alignment horizontal="center" vertical="center" wrapText="1"/>
      <protection/>
    </xf>
    <xf numFmtId="0" fontId="32" fillId="25" borderId="97" xfId="105" applyNumberFormat="1" applyFont="1" applyFill="1" applyBorder="1" applyAlignment="1">
      <alignment horizontal="center" vertical="center" wrapText="1"/>
      <protection/>
    </xf>
    <xf numFmtId="0" fontId="32" fillId="25" borderId="80" xfId="105" applyNumberFormat="1" applyFont="1" applyFill="1" applyBorder="1" applyAlignment="1">
      <alignment horizontal="center" vertical="center" wrapText="1"/>
      <protection/>
    </xf>
    <xf numFmtId="0" fontId="33" fillId="25" borderId="33" xfId="105" applyNumberFormat="1" applyFont="1" applyFill="1" applyBorder="1" applyAlignment="1">
      <alignment horizontal="center" vertical="center" wrapText="1"/>
      <protection/>
    </xf>
    <xf numFmtId="0" fontId="33" fillId="25" borderId="28" xfId="105" applyNumberFormat="1" applyFont="1" applyFill="1" applyBorder="1" applyAlignment="1">
      <alignment horizontal="center" vertical="center" wrapText="1"/>
      <protection/>
    </xf>
    <xf numFmtId="1" fontId="33" fillId="25" borderId="33" xfId="105" applyNumberFormat="1" applyFont="1" applyFill="1" applyBorder="1" applyAlignment="1">
      <alignment horizontal="center" vertical="center"/>
      <protection/>
    </xf>
    <xf numFmtId="1" fontId="33" fillId="25" borderId="28" xfId="105" applyNumberFormat="1" applyFont="1" applyFill="1" applyBorder="1" applyAlignment="1">
      <alignment horizontal="center" vertical="center"/>
      <protection/>
    </xf>
    <xf numFmtId="1" fontId="33" fillId="25" borderId="86" xfId="105" applyNumberFormat="1" applyFont="1" applyFill="1" applyBorder="1" applyAlignment="1">
      <alignment horizontal="center" vertical="center"/>
      <protection/>
    </xf>
    <xf numFmtId="1" fontId="33" fillId="25" borderId="40" xfId="105" applyNumberFormat="1" applyFont="1" applyFill="1" applyBorder="1" applyAlignment="1">
      <alignment horizontal="center" vertical="center"/>
      <protection/>
    </xf>
    <xf numFmtId="0" fontId="32" fillId="0" borderId="11" xfId="105" applyNumberFormat="1" applyFont="1" applyBorder="1" applyAlignment="1">
      <alignment horizontal="left" vertical="center" wrapText="1"/>
      <protection/>
    </xf>
    <xf numFmtId="0" fontId="32" fillId="0" borderId="37" xfId="105" applyNumberFormat="1" applyFont="1" applyBorder="1" applyAlignment="1">
      <alignment horizontal="left" vertical="center" wrapText="1"/>
      <protection/>
    </xf>
    <xf numFmtId="0" fontId="32" fillId="0" borderId="46" xfId="105" applyNumberFormat="1" applyFont="1" applyBorder="1" applyAlignment="1">
      <alignment horizontal="left" vertical="center" wrapText="1"/>
      <protection/>
    </xf>
    <xf numFmtId="0" fontId="32" fillId="20" borderId="91" xfId="105" applyNumberFormat="1" applyFont="1" applyFill="1" applyBorder="1" applyAlignment="1">
      <alignment horizontal="center" vertical="center" wrapText="1"/>
      <protection/>
    </xf>
    <xf numFmtId="0" fontId="32" fillId="20" borderId="92" xfId="105" applyNumberFormat="1" applyFont="1" applyFill="1" applyBorder="1" applyAlignment="1">
      <alignment horizontal="center" vertical="center" wrapText="1"/>
      <protection/>
    </xf>
    <xf numFmtId="0" fontId="32" fillId="20" borderId="93" xfId="105" applyNumberFormat="1" applyFont="1" applyFill="1" applyBorder="1" applyAlignment="1">
      <alignment horizontal="center" vertical="center" wrapText="1"/>
      <protection/>
    </xf>
    <xf numFmtId="0" fontId="33" fillId="29" borderId="33" xfId="105" applyNumberFormat="1" applyFont="1" applyFill="1" applyBorder="1" applyAlignment="1">
      <alignment horizontal="center" vertical="center"/>
      <protection/>
    </xf>
    <xf numFmtId="0" fontId="33" fillId="29" borderId="37" xfId="105" applyNumberFormat="1" applyFont="1" applyFill="1" applyBorder="1" applyAlignment="1">
      <alignment horizontal="center" vertical="center"/>
      <protection/>
    </xf>
    <xf numFmtId="0" fontId="33" fillId="29" borderId="56" xfId="105" applyNumberFormat="1" applyFont="1" applyFill="1" applyBorder="1" applyAlignment="1">
      <alignment horizontal="center" vertical="center"/>
      <protection/>
    </xf>
    <xf numFmtId="0" fontId="33" fillId="29" borderId="46" xfId="105" applyNumberFormat="1" applyFont="1" applyFill="1" applyBorder="1" applyAlignment="1">
      <alignment horizontal="center" vertical="center"/>
      <protection/>
    </xf>
    <xf numFmtId="0" fontId="32" fillId="25" borderId="34" xfId="105" applyNumberFormat="1" applyFont="1" applyFill="1" applyBorder="1" applyAlignment="1" applyProtection="1">
      <alignment horizontal="center" vertical="center" wrapText="1"/>
      <protection locked="0"/>
    </xf>
    <xf numFmtId="0" fontId="32" fillId="25" borderId="82" xfId="105" applyNumberFormat="1" applyFont="1" applyFill="1" applyBorder="1" applyAlignment="1" applyProtection="1">
      <alignment horizontal="center" vertical="center" wrapText="1"/>
      <protection locked="0"/>
    </xf>
    <xf numFmtId="0" fontId="32" fillId="25" borderId="31" xfId="105" applyNumberFormat="1" applyFont="1" applyFill="1" applyBorder="1" applyAlignment="1" applyProtection="1">
      <alignment horizontal="center" vertical="center" wrapText="1"/>
      <protection locked="0"/>
    </xf>
    <xf numFmtId="0" fontId="32" fillId="25" borderId="45" xfId="105" applyNumberFormat="1" applyFont="1" applyFill="1" applyBorder="1" applyAlignment="1" applyProtection="1">
      <alignment horizontal="center" vertical="center" wrapText="1"/>
      <protection locked="0"/>
    </xf>
    <xf numFmtId="0" fontId="32" fillId="25" borderId="98" xfId="105" applyNumberFormat="1" applyFont="1" applyFill="1" applyBorder="1" applyAlignment="1" applyProtection="1">
      <alignment horizontal="center" vertical="center" wrapText="1"/>
      <protection locked="0"/>
    </xf>
    <xf numFmtId="0" fontId="32" fillId="25" borderId="99" xfId="105" applyNumberFormat="1" applyFont="1" applyFill="1" applyBorder="1" applyAlignment="1" applyProtection="1">
      <alignment horizontal="center" vertical="center" wrapText="1"/>
      <protection locked="0"/>
    </xf>
    <xf numFmtId="0" fontId="32" fillId="25" borderId="100" xfId="105" applyNumberFormat="1" applyFont="1" applyFill="1" applyBorder="1" applyAlignment="1" applyProtection="1">
      <alignment horizontal="center" vertical="center" wrapText="1"/>
      <protection locked="0"/>
    </xf>
    <xf numFmtId="0" fontId="32" fillId="29" borderId="21" xfId="105" applyNumberFormat="1" applyFont="1" applyFill="1" applyBorder="1" applyAlignment="1">
      <alignment horizontal="center" vertical="center"/>
      <protection/>
    </xf>
    <xf numFmtId="0" fontId="32" fillId="29" borderId="45" xfId="105" applyNumberFormat="1" applyFont="1" applyFill="1" applyBorder="1" applyAlignment="1">
      <alignment horizontal="center" vertical="center"/>
      <protection/>
    </xf>
    <xf numFmtId="0" fontId="32" fillId="29" borderId="65" xfId="105" applyNumberFormat="1" applyFont="1" applyFill="1" applyBorder="1" applyAlignment="1">
      <alignment horizontal="center" vertical="center"/>
      <protection/>
    </xf>
    <xf numFmtId="0" fontId="32" fillId="29" borderId="101" xfId="105" applyNumberFormat="1" applyFont="1" applyFill="1" applyBorder="1" applyAlignment="1">
      <alignment horizontal="center" vertical="center"/>
      <protection/>
    </xf>
    <xf numFmtId="0" fontId="32" fillId="29" borderId="33" xfId="105" applyNumberFormat="1" applyFont="1" applyFill="1" applyBorder="1" applyAlignment="1">
      <alignment horizontal="center" vertical="center" wrapText="1"/>
      <protection/>
    </xf>
    <xf numFmtId="0" fontId="32" fillId="29" borderId="28" xfId="105" applyNumberFormat="1" applyFont="1" applyFill="1" applyBorder="1" applyAlignment="1">
      <alignment horizontal="center" vertical="center" wrapText="1"/>
      <protection/>
    </xf>
    <xf numFmtId="0" fontId="32" fillId="25" borderId="86" xfId="105" applyFont="1" applyFill="1" applyBorder="1" applyAlignment="1" applyProtection="1">
      <alignment horizontal="center" vertical="center"/>
      <protection locked="0"/>
    </xf>
    <xf numFmtId="0" fontId="32" fillId="25" borderId="39" xfId="105" applyFont="1" applyFill="1" applyBorder="1" applyAlignment="1" applyProtection="1">
      <alignment horizontal="center" vertical="center"/>
      <protection locked="0"/>
    </xf>
    <xf numFmtId="0" fontId="32" fillId="25" borderId="95" xfId="105" applyFont="1" applyFill="1" applyBorder="1" applyAlignment="1" applyProtection="1">
      <alignment horizontal="center" vertical="center"/>
      <protection locked="0"/>
    </xf>
    <xf numFmtId="0" fontId="32" fillId="25" borderId="11" xfId="105" applyFont="1" applyFill="1" applyBorder="1" applyAlignment="1" applyProtection="1">
      <alignment horizontal="center" vertical="center"/>
      <protection locked="0"/>
    </xf>
    <xf numFmtId="0" fontId="32" fillId="25" borderId="37" xfId="105" applyFont="1" applyFill="1" applyBorder="1" applyAlignment="1" applyProtection="1">
      <alignment horizontal="center" vertical="center"/>
      <protection locked="0"/>
    </xf>
    <xf numFmtId="0" fontId="32" fillId="25" borderId="46" xfId="105" applyFont="1" applyFill="1" applyBorder="1" applyAlignment="1" applyProtection="1">
      <alignment horizontal="center" vertical="center"/>
      <protection locked="0"/>
    </xf>
    <xf numFmtId="0" fontId="32" fillId="25" borderId="33" xfId="105" applyFont="1" applyFill="1" applyBorder="1" applyAlignment="1" applyProtection="1">
      <alignment horizontal="center" vertical="center"/>
      <protection locked="0"/>
    </xf>
    <xf numFmtId="0" fontId="32" fillId="25" borderId="28" xfId="105" applyFont="1" applyFill="1" applyBorder="1" applyAlignment="1" applyProtection="1">
      <alignment horizontal="center" vertical="center"/>
      <protection locked="0"/>
    </xf>
    <xf numFmtId="0" fontId="32" fillId="25" borderId="11" xfId="105" applyFont="1" applyFill="1" applyBorder="1" applyAlignment="1" applyProtection="1">
      <alignment horizontal="center" vertical="center" wrapText="1"/>
      <protection locked="0"/>
    </xf>
    <xf numFmtId="0" fontId="32" fillId="25" borderId="37" xfId="105" applyFont="1" applyFill="1" applyBorder="1" applyAlignment="1" applyProtection="1">
      <alignment horizontal="center" vertical="center" wrapText="1"/>
      <protection locked="0"/>
    </xf>
    <xf numFmtId="0" fontId="32" fillId="25" borderId="28" xfId="105" applyFont="1" applyFill="1" applyBorder="1" applyAlignment="1" applyProtection="1">
      <alignment horizontal="center" vertical="center" wrapText="1"/>
      <protection locked="0"/>
    </xf>
    <xf numFmtId="0" fontId="32" fillId="29" borderId="46" xfId="105" applyNumberFormat="1" applyFont="1" applyFill="1" applyBorder="1" applyAlignment="1">
      <alignment horizontal="center" vertical="center" wrapText="1"/>
      <protection/>
    </xf>
    <xf numFmtId="0" fontId="32" fillId="29" borderId="38" xfId="105" applyNumberFormat="1" applyFont="1" applyFill="1" applyBorder="1" applyAlignment="1">
      <alignment horizontal="center" vertical="center"/>
      <protection/>
    </xf>
    <xf numFmtId="0" fontId="32" fillId="29" borderId="95" xfId="105" applyNumberFormat="1" applyFont="1" applyFill="1" applyBorder="1" applyAlignment="1">
      <alignment horizontal="center" vertical="center"/>
      <protection/>
    </xf>
    <xf numFmtId="0" fontId="32" fillId="25" borderId="15" xfId="105" applyFont="1" applyFill="1" applyBorder="1" applyAlignment="1" applyProtection="1">
      <alignment horizontal="center" vertical="center" textRotation="90" wrapText="1"/>
      <protection locked="0"/>
    </xf>
    <xf numFmtId="0" fontId="32" fillId="25" borderId="14" xfId="105" applyFont="1" applyFill="1" applyBorder="1" applyAlignment="1" applyProtection="1">
      <alignment horizontal="center" vertical="center" textRotation="90" wrapText="1"/>
      <protection locked="0"/>
    </xf>
    <xf numFmtId="0" fontId="32" fillId="25" borderId="65" xfId="105" applyFont="1" applyFill="1" applyBorder="1" applyAlignment="1" applyProtection="1">
      <alignment horizontal="center" vertical="center"/>
      <protection locked="0"/>
    </xf>
    <xf numFmtId="0" fontId="32" fillId="25" borderId="102" xfId="105" applyFont="1" applyFill="1" applyBorder="1" applyAlignment="1" applyProtection="1">
      <alignment horizontal="center" vertical="center"/>
      <protection locked="0"/>
    </xf>
    <xf numFmtId="0" fontId="32" fillId="25" borderId="101" xfId="105" applyFont="1" applyFill="1" applyBorder="1" applyAlignment="1" applyProtection="1">
      <alignment horizontal="center" vertical="center"/>
      <protection locked="0"/>
    </xf>
    <xf numFmtId="0" fontId="32" fillId="25" borderId="70" xfId="105" applyFont="1" applyFill="1" applyBorder="1" applyAlignment="1" applyProtection="1">
      <alignment horizontal="center" vertical="center" textRotation="90"/>
      <protection locked="0"/>
    </xf>
    <xf numFmtId="0" fontId="32" fillId="25" borderId="42" xfId="105" applyFont="1" applyFill="1" applyBorder="1" applyAlignment="1" applyProtection="1">
      <alignment horizontal="center" vertical="center" textRotation="90"/>
      <protection locked="0"/>
    </xf>
    <xf numFmtId="0" fontId="32" fillId="25" borderId="38" xfId="105" applyNumberFormat="1" applyFont="1" applyFill="1" applyBorder="1" applyAlignment="1" applyProtection="1">
      <alignment horizontal="center" vertical="center" wrapText="1"/>
      <protection locked="0"/>
    </xf>
    <xf numFmtId="0" fontId="32" fillId="25" borderId="95" xfId="105" applyNumberFormat="1" applyFont="1" applyFill="1" applyBorder="1" applyAlignment="1" applyProtection="1">
      <alignment horizontal="center" vertical="center" wrapText="1"/>
      <protection locked="0"/>
    </xf>
    <xf numFmtId="0" fontId="32" fillId="25" borderId="46" xfId="105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center"/>
    </xf>
    <xf numFmtId="0" fontId="33" fillId="25" borderId="15" xfId="105" applyFont="1" applyFill="1" applyBorder="1" applyAlignment="1" applyProtection="1">
      <alignment horizontal="center" vertical="center" textRotation="90" wrapText="1"/>
      <protection locked="0"/>
    </xf>
    <xf numFmtId="0" fontId="33" fillId="25" borderId="14" xfId="105" applyFont="1" applyFill="1" applyBorder="1" applyAlignment="1" applyProtection="1">
      <alignment horizontal="center" vertical="center" textRotation="90" wrapText="1"/>
      <protection locked="0"/>
    </xf>
    <xf numFmtId="0" fontId="32" fillId="25" borderId="70" xfId="105" applyFont="1" applyFill="1" applyBorder="1" applyAlignment="1" applyProtection="1">
      <alignment horizontal="center" vertical="center" textRotation="90" wrapText="1"/>
      <protection locked="0"/>
    </xf>
    <xf numFmtId="0" fontId="32" fillId="25" borderId="42" xfId="105" applyFont="1" applyFill="1" applyBorder="1" applyAlignment="1" applyProtection="1">
      <alignment horizontal="center" vertical="center" textRotation="90" wrapText="1"/>
      <protection locked="0"/>
    </xf>
    <xf numFmtId="0" fontId="32" fillId="29" borderId="31" xfId="105" applyNumberFormat="1" applyFont="1" applyFill="1" applyBorder="1" applyAlignment="1">
      <alignment horizontal="center" vertical="center" wrapText="1"/>
      <protection/>
    </xf>
    <xf numFmtId="0" fontId="32" fillId="29" borderId="34" xfId="105" applyNumberFormat="1" applyFont="1" applyFill="1" applyBorder="1" applyAlignment="1">
      <alignment horizontal="center" vertical="center" wrapText="1"/>
      <protection/>
    </xf>
    <xf numFmtId="0" fontId="32" fillId="29" borderId="23" xfId="105" applyNumberFormat="1" applyFont="1" applyFill="1" applyBorder="1" applyAlignment="1">
      <alignment horizontal="center" vertical="center" wrapText="1"/>
      <protection/>
    </xf>
    <xf numFmtId="0" fontId="32" fillId="29" borderId="21" xfId="105" applyNumberFormat="1" applyFont="1" applyFill="1" applyBorder="1" applyAlignment="1">
      <alignment horizontal="center" vertical="center" wrapText="1"/>
      <protection/>
    </xf>
    <xf numFmtId="0" fontId="32" fillId="29" borderId="82" xfId="105" applyNumberFormat="1" applyFont="1" applyFill="1" applyBorder="1" applyAlignment="1">
      <alignment horizontal="center" vertical="center" wrapText="1"/>
      <protection/>
    </xf>
    <xf numFmtId="0" fontId="32" fillId="29" borderId="45" xfId="105" applyNumberFormat="1" applyFont="1" applyFill="1" applyBorder="1" applyAlignment="1">
      <alignment horizontal="center" vertical="center" wrapText="1"/>
      <protection/>
    </xf>
    <xf numFmtId="0" fontId="32" fillId="25" borderId="94" xfId="105" applyNumberFormat="1" applyFont="1" applyFill="1" applyBorder="1" applyAlignment="1" applyProtection="1">
      <alignment horizontal="center" vertical="center" wrapText="1"/>
      <protection locked="0"/>
    </xf>
    <xf numFmtId="0" fontId="33" fillId="25" borderId="11" xfId="105" applyFont="1" applyFill="1" applyBorder="1" applyAlignment="1" applyProtection="1">
      <alignment horizontal="center" vertical="center"/>
      <protection locked="0"/>
    </xf>
    <xf numFmtId="0" fontId="33" fillId="25" borderId="37" xfId="105" applyFont="1" applyFill="1" applyBorder="1" applyAlignment="1" applyProtection="1">
      <alignment horizontal="center" vertical="center"/>
      <protection locked="0"/>
    </xf>
    <xf numFmtId="0" fontId="33" fillId="25" borderId="46" xfId="105" applyFont="1" applyFill="1" applyBorder="1" applyAlignment="1" applyProtection="1">
      <alignment horizontal="center" vertical="center"/>
      <protection locked="0"/>
    </xf>
    <xf numFmtId="0" fontId="33" fillId="25" borderId="11" xfId="105" applyFont="1" applyFill="1" applyBorder="1" applyAlignment="1" applyProtection="1">
      <alignment horizontal="center" vertical="center" wrapText="1"/>
      <protection locked="0"/>
    </xf>
    <xf numFmtId="0" fontId="33" fillId="25" borderId="37" xfId="105" applyFont="1" applyFill="1" applyBorder="1" applyAlignment="1" applyProtection="1">
      <alignment horizontal="center" vertical="center" wrapText="1"/>
      <protection locked="0"/>
    </xf>
    <xf numFmtId="0" fontId="33" fillId="25" borderId="46" xfId="105" applyFont="1" applyFill="1" applyBorder="1" applyAlignment="1" applyProtection="1">
      <alignment horizontal="center" vertical="center" wrapText="1"/>
      <protection locked="0"/>
    </xf>
    <xf numFmtId="0" fontId="33" fillId="25" borderId="15" xfId="105" applyFont="1" applyFill="1" applyBorder="1" applyAlignment="1" applyProtection="1">
      <alignment horizontal="center" vertical="center" textRotation="90"/>
      <protection locked="0"/>
    </xf>
    <xf numFmtId="0" fontId="33" fillId="25" borderId="19" xfId="105" applyFont="1" applyFill="1" applyBorder="1" applyAlignment="1" applyProtection="1">
      <alignment horizontal="center" vertical="center" textRotation="90"/>
      <protection locked="0"/>
    </xf>
    <xf numFmtId="0" fontId="33" fillId="25" borderId="14" xfId="105" applyFont="1" applyFill="1" applyBorder="1" applyAlignment="1" applyProtection="1">
      <alignment horizontal="center" vertical="center" textRotation="90"/>
      <protection locked="0"/>
    </xf>
    <xf numFmtId="0" fontId="33" fillId="25" borderId="103" xfId="105" applyFont="1" applyFill="1" applyBorder="1" applyAlignment="1" applyProtection="1">
      <alignment horizontal="center" vertical="center" textRotation="90" wrapText="1"/>
      <protection locked="0"/>
    </xf>
    <xf numFmtId="0" fontId="33" fillId="25" borderId="29" xfId="105" applyFont="1" applyFill="1" applyBorder="1" applyAlignment="1" applyProtection="1">
      <alignment horizontal="center" vertical="center" textRotation="90" wrapText="1"/>
      <protection locked="0"/>
    </xf>
    <xf numFmtId="0" fontId="32" fillId="29" borderId="98" xfId="105" applyNumberFormat="1" applyFont="1" applyFill="1" applyBorder="1" applyAlignment="1">
      <alignment horizontal="center" vertical="center" wrapText="1"/>
      <protection/>
    </xf>
    <xf numFmtId="0" fontId="32" fillId="29" borderId="100" xfId="105" applyNumberFormat="1" applyFont="1" applyFill="1" applyBorder="1" applyAlignment="1">
      <alignment horizontal="center" vertical="center" wrapText="1"/>
      <protection/>
    </xf>
    <xf numFmtId="0" fontId="32" fillId="25" borderId="104" xfId="105" applyFont="1" applyFill="1" applyBorder="1" applyAlignment="1" applyProtection="1">
      <alignment horizontal="center" vertical="center"/>
      <protection locked="0"/>
    </xf>
    <xf numFmtId="0" fontId="32" fillId="25" borderId="105" xfId="105" applyFont="1" applyFill="1" applyBorder="1" applyAlignment="1" applyProtection="1">
      <alignment horizontal="center" vertical="center"/>
      <protection locked="0"/>
    </xf>
    <xf numFmtId="0" fontId="32" fillId="25" borderId="58" xfId="105" applyFont="1" applyFill="1" applyBorder="1" applyAlignment="1" applyProtection="1">
      <alignment horizontal="center" vertical="center"/>
      <protection locked="0"/>
    </xf>
    <xf numFmtId="0" fontId="32" fillId="25" borderId="106" xfId="105" applyFont="1" applyFill="1" applyBorder="1" applyAlignment="1" applyProtection="1">
      <alignment horizontal="left" vertical="center" wrapText="1"/>
      <protection locked="0"/>
    </xf>
    <xf numFmtId="0" fontId="32" fillId="25" borderId="107" xfId="105" applyFont="1" applyFill="1" applyBorder="1" applyAlignment="1" applyProtection="1">
      <alignment horizontal="left" vertical="center" wrapText="1"/>
      <protection locked="0"/>
    </xf>
    <xf numFmtId="0" fontId="32" fillId="25" borderId="29" xfId="105" applyFont="1" applyFill="1" applyBorder="1" applyAlignment="1" applyProtection="1">
      <alignment horizontal="left" vertical="center" wrapText="1"/>
      <protection locked="0"/>
    </xf>
    <xf numFmtId="0" fontId="33" fillId="25" borderId="70" xfId="105" applyFont="1" applyFill="1" applyBorder="1" applyAlignment="1" applyProtection="1">
      <alignment horizontal="center" vertical="center" textRotation="90" wrapText="1"/>
      <protection locked="0"/>
    </xf>
    <xf numFmtId="0" fontId="33" fillId="25" borderId="108" xfId="105" applyFont="1" applyFill="1" applyBorder="1" applyAlignment="1" applyProtection="1">
      <alignment horizontal="center" vertical="center" textRotation="90" wrapText="1"/>
      <protection locked="0"/>
    </xf>
    <xf numFmtId="0" fontId="33" fillId="25" borderId="42" xfId="105" applyFont="1" applyFill="1" applyBorder="1" applyAlignment="1" applyProtection="1">
      <alignment horizontal="center" vertical="center" textRotation="90" wrapText="1"/>
      <protection locked="0"/>
    </xf>
    <xf numFmtId="0" fontId="33" fillId="25" borderId="19" xfId="105" applyFont="1" applyFill="1" applyBorder="1" applyAlignment="1" applyProtection="1">
      <alignment horizontal="center" vertical="center" textRotation="90" wrapText="1"/>
      <protection locked="0"/>
    </xf>
    <xf numFmtId="0" fontId="33" fillId="25" borderId="109" xfId="105" applyFont="1" applyFill="1" applyBorder="1" applyAlignment="1" applyProtection="1">
      <alignment horizontal="center" vertical="center" wrapText="1"/>
      <protection locked="0"/>
    </xf>
    <xf numFmtId="0" fontId="33" fillId="25" borderId="110" xfId="105" applyFont="1" applyFill="1" applyBorder="1" applyAlignment="1" applyProtection="1">
      <alignment horizontal="center" vertical="center" wrapText="1"/>
      <protection locked="0"/>
    </xf>
    <xf numFmtId="0" fontId="33" fillId="25" borderId="111" xfId="105" applyFont="1" applyFill="1" applyBorder="1" applyAlignment="1" applyProtection="1">
      <alignment horizontal="center" vertical="center" wrapText="1"/>
      <protection locked="0"/>
    </xf>
    <xf numFmtId="0" fontId="33" fillId="25" borderId="85" xfId="105" applyFont="1" applyFill="1" applyBorder="1" applyAlignment="1" applyProtection="1">
      <alignment horizontal="center" vertical="center" wrapText="1"/>
      <protection locked="0"/>
    </xf>
    <xf numFmtId="0" fontId="32" fillId="0" borderId="112" xfId="105" applyNumberFormat="1" applyFont="1" applyBorder="1" applyAlignment="1">
      <alignment horizontal="center" vertical="center"/>
      <protection/>
    </xf>
    <xf numFmtId="0" fontId="32" fillId="0" borderId="105" xfId="105" applyNumberFormat="1" applyFont="1" applyBorder="1" applyAlignment="1">
      <alignment horizontal="center" vertical="center"/>
      <protection/>
    </xf>
    <xf numFmtId="0" fontId="32" fillId="0" borderId="113" xfId="105" applyNumberFormat="1" applyFont="1" applyBorder="1" applyAlignment="1">
      <alignment horizontal="center" vertical="center"/>
      <protection/>
    </xf>
    <xf numFmtId="0" fontId="32" fillId="0" borderId="61" xfId="105" applyNumberFormat="1" applyFont="1" applyBorder="1" applyAlignment="1">
      <alignment horizontal="left" vertical="center" wrapText="1"/>
      <protection/>
    </xf>
    <xf numFmtId="0" fontId="32" fillId="0" borderId="92" xfId="105" applyNumberFormat="1" applyFont="1" applyBorder="1" applyAlignment="1">
      <alignment horizontal="left" vertical="center" wrapText="1"/>
      <protection/>
    </xf>
    <xf numFmtId="0" fontId="32" fillId="0" borderId="93" xfId="105" applyNumberFormat="1" applyFont="1" applyBorder="1" applyAlignment="1">
      <alignment horizontal="left" vertical="center" wrapText="1"/>
      <protection/>
    </xf>
    <xf numFmtId="0" fontId="32" fillId="0" borderId="38" xfId="105" applyNumberFormat="1" applyFont="1" applyBorder="1" applyAlignment="1">
      <alignment horizontal="left" vertical="center" wrapText="1"/>
      <protection/>
    </xf>
    <xf numFmtId="0" fontId="32" fillId="0" borderId="39" xfId="105" applyNumberFormat="1" applyFont="1" applyBorder="1" applyAlignment="1">
      <alignment horizontal="left" vertical="center" wrapText="1"/>
      <protection/>
    </xf>
    <xf numFmtId="0" fontId="32" fillId="0" borderId="95" xfId="105" applyNumberFormat="1" applyFont="1" applyBorder="1" applyAlignment="1">
      <alignment horizontal="left" vertical="center" wrapText="1"/>
      <protection/>
    </xf>
    <xf numFmtId="0" fontId="32" fillId="25" borderId="38" xfId="105" applyNumberFormat="1" applyFont="1" applyFill="1" applyBorder="1" applyAlignment="1">
      <alignment horizontal="center" vertical="center"/>
      <protection/>
    </xf>
    <xf numFmtId="0" fontId="32" fillId="25" borderId="95" xfId="105" applyNumberFormat="1" applyFont="1" applyFill="1" applyBorder="1" applyAlignment="1">
      <alignment horizontal="center" vertical="center"/>
      <protection/>
    </xf>
    <xf numFmtId="0" fontId="32" fillId="25" borderId="11" xfId="105" applyNumberFormat="1" applyFont="1" applyFill="1" applyBorder="1" applyAlignment="1">
      <alignment horizontal="center" vertical="center"/>
      <protection/>
    </xf>
    <xf numFmtId="0" fontId="32" fillId="25" borderId="46" xfId="105" applyNumberFormat="1" applyFont="1" applyFill="1" applyBorder="1" applyAlignment="1">
      <alignment horizontal="center" vertical="center"/>
      <protection/>
    </xf>
    <xf numFmtId="0" fontId="32" fillId="25" borderId="98" xfId="105" applyNumberFormat="1" applyFont="1" applyFill="1" applyBorder="1" applyAlignment="1">
      <alignment horizontal="center" vertical="center"/>
      <protection/>
    </xf>
    <xf numFmtId="0" fontId="32" fillId="25" borderId="100" xfId="105" applyNumberFormat="1" applyFont="1" applyFill="1" applyBorder="1" applyAlignment="1">
      <alignment horizontal="center" vertical="center"/>
      <protection/>
    </xf>
    <xf numFmtId="0" fontId="32" fillId="29" borderId="99" xfId="105" applyNumberFormat="1" applyFont="1" applyFill="1" applyBorder="1" applyAlignment="1">
      <alignment horizontal="center" vertical="center" wrapText="1"/>
      <protection/>
    </xf>
    <xf numFmtId="0" fontId="32" fillId="25" borderId="108" xfId="105" applyFont="1" applyFill="1" applyBorder="1" applyAlignment="1" applyProtection="1">
      <alignment horizontal="center" vertical="center" textRotation="90" wrapText="1"/>
      <protection locked="0"/>
    </xf>
    <xf numFmtId="0" fontId="32" fillId="25" borderId="19" xfId="105" applyFont="1" applyFill="1" applyBorder="1" applyAlignment="1" applyProtection="1">
      <alignment horizontal="center" vertical="center" textRotation="90" wrapText="1"/>
      <protection locked="0"/>
    </xf>
    <xf numFmtId="0" fontId="32" fillId="25" borderId="114" xfId="105" applyFont="1" applyFill="1" applyBorder="1" applyAlignment="1" applyProtection="1">
      <alignment horizontal="center" vertical="center" textRotation="90" wrapText="1"/>
      <protection locked="0"/>
    </xf>
    <xf numFmtId="0" fontId="32" fillId="25" borderId="55" xfId="105" applyFont="1" applyFill="1" applyBorder="1" applyAlignment="1" applyProtection="1">
      <alignment horizontal="center" vertical="center" textRotation="90" wrapText="1"/>
      <protection locked="0"/>
    </xf>
    <xf numFmtId="0" fontId="32" fillId="25" borderId="115" xfId="105" applyFont="1" applyFill="1" applyBorder="1" applyAlignment="1" applyProtection="1">
      <alignment horizontal="center" vertical="center" textRotation="90" wrapText="1"/>
      <protection locked="0"/>
    </xf>
    <xf numFmtId="0" fontId="32" fillId="25" borderId="116" xfId="105" applyFont="1" applyFill="1" applyBorder="1" applyAlignment="1" applyProtection="1">
      <alignment horizontal="center" vertical="center"/>
      <protection locked="0"/>
    </xf>
    <xf numFmtId="0" fontId="32" fillId="25" borderId="75" xfId="105" applyFont="1" applyFill="1" applyBorder="1" applyAlignment="1" applyProtection="1">
      <alignment horizontal="center" vertical="center"/>
      <protection locked="0"/>
    </xf>
    <xf numFmtId="0" fontId="32" fillId="25" borderId="79" xfId="105" applyFont="1" applyFill="1" applyBorder="1" applyAlignment="1" applyProtection="1">
      <alignment horizontal="center" vertical="center"/>
      <protection locked="0"/>
    </xf>
    <xf numFmtId="0" fontId="32" fillId="25" borderId="109" xfId="105" applyFont="1" applyFill="1" applyBorder="1" applyAlignment="1" applyProtection="1">
      <alignment horizontal="center" vertical="center" wrapText="1"/>
      <protection locked="0"/>
    </xf>
    <xf numFmtId="0" fontId="32" fillId="25" borderId="110" xfId="105" applyFont="1" applyFill="1" applyBorder="1" applyAlignment="1" applyProtection="1">
      <alignment horizontal="center" vertical="center" wrapText="1"/>
      <protection locked="0"/>
    </xf>
    <xf numFmtId="0" fontId="32" fillId="25" borderId="117" xfId="105" applyFont="1" applyFill="1" applyBorder="1" applyAlignment="1" applyProtection="1">
      <alignment horizontal="center" vertical="center" wrapText="1"/>
      <protection locked="0"/>
    </xf>
    <xf numFmtId="0" fontId="32" fillId="25" borderId="111" xfId="105" applyFont="1" applyFill="1" applyBorder="1" applyAlignment="1" applyProtection="1">
      <alignment horizontal="center" vertical="center" wrapText="1"/>
      <protection locked="0"/>
    </xf>
    <xf numFmtId="0" fontId="32" fillId="25" borderId="85" xfId="105" applyFont="1" applyFill="1" applyBorder="1" applyAlignment="1" applyProtection="1">
      <alignment horizontal="center" vertical="center" wrapText="1"/>
      <protection locked="0"/>
    </xf>
    <xf numFmtId="0" fontId="32" fillId="25" borderId="83" xfId="105" applyFont="1" applyFill="1" applyBorder="1" applyAlignment="1" applyProtection="1">
      <alignment horizontal="center" vertical="center" wrapText="1"/>
      <protection locked="0"/>
    </xf>
    <xf numFmtId="0" fontId="32" fillId="29" borderId="118" xfId="105" applyNumberFormat="1" applyFont="1" applyFill="1" applyBorder="1" applyAlignment="1">
      <alignment horizontal="center" vertical="center" wrapText="1"/>
      <protection/>
    </xf>
    <xf numFmtId="0" fontId="32" fillId="29" borderId="98" xfId="105" applyNumberFormat="1" applyFont="1" applyFill="1" applyBorder="1" applyAlignment="1">
      <alignment horizontal="center" vertical="center"/>
      <protection/>
    </xf>
    <xf numFmtId="0" fontId="32" fillId="29" borderId="100" xfId="105" applyNumberFormat="1" applyFont="1" applyFill="1" applyBorder="1" applyAlignment="1">
      <alignment horizontal="center" vertical="center"/>
      <protection/>
    </xf>
    <xf numFmtId="0" fontId="38" fillId="0" borderId="0" xfId="117" applyFont="1" applyAlignment="1">
      <alignment horizontal="left" vertical="center" wrapText="1"/>
      <protection/>
    </xf>
    <xf numFmtId="0" fontId="27" fillId="0" borderId="0" xfId="117" applyFont="1" applyAlignment="1">
      <alignment horizontal="right"/>
      <protection/>
    </xf>
    <xf numFmtId="0" fontId="39" fillId="0" borderId="0" xfId="117" applyFont="1" applyAlignment="1">
      <alignment horizontal="center" vertical="center" wrapText="1"/>
      <protection/>
    </xf>
    <xf numFmtId="0" fontId="39" fillId="33" borderId="11" xfId="117" applyFont="1" applyFill="1" applyBorder="1" applyAlignment="1">
      <alignment horizontal="center" vertical="center" wrapText="1"/>
      <protection/>
    </xf>
    <xf numFmtId="0" fontId="39" fillId="33" borderId="37" xfId="117" applyFont="1" applyFill="1" applyBorder="1" applyAlignment="1">
      <alignment horizontal="center" vertical="center" wrapText="1"/>
      <protection/>
    </xf>
    <xf numFmtId="0" fontId="39" fillId="33" borderId="28" xfId="117" applyFont="1" applyFill="1" applyBorder="1" applyAlignment="1">
      <alignment horizontal="center" vertical="center" wrapText="1"/>
      <protection/>
    </xf>
    <xf numFmtId="0" fontId="39" fillId="32" borderId="11" xfId="117" applyFont="1" applyFill="1" applyBorder="1" applyAlignment="1">
      <alignment horizontal="center" vertical="center" wrapText="1"/>
      <protection/>
    </xf>
    <xf numFmtId="0" fontId="39" fillId="32" borderId="37" xfId="117" applyFont="1" applyFill="1" applyBorder="1" applyAlignment="1">
      <alignment horizontal="center" vertical="center" wrapText="1"/>
      <protection/>
    </xf>
    <xf numFmtId="0" fontId="39" fillId="32" borderId="28" xfId="117" applyFont="1" applyFill="1" applyBorder="1" applyAlignment="1">
      <alignment horizontal="center" vertical="center" wrapText="1"/>
      <protection/>
    </xf>
    <xf numFmtId="0" fontId="38" fillId="0" borderId="0" xfId="117" applyFont="1" applyAlignment="1">
      <alignment horizontal="right" vertical="center" wrapText="1"/>
      <protection/>
    </xf>
    <xf numFmtId="0" fontId="35" fillId="0" borderId="0" xfId="113" applyFont="1" applyAlignment="1">
      <alignment horizontal="right"/>
      <protection/>
    </xf>
    <xf numFmtId="0" fontId="38" fillId="0" borderId="85" xfId="117" applyFont="1" applyBorder="1" applyAlignment="1">
      <alignment horizontal="center" vertical="center" wrapText="1"/>
      <protection/>
    </xf>
    <xf numFmtId="0" fontId="24" fillId="31" borderId="15" xfId="132" applyFont="1" applyFill="1" applyBorder="1" applyAlignment="1">
      <alignment horizontal="center" vertical="center" textRotation="90" wrapText="1"/>
      <protection/>
    </xf>
    <xf numFmtId="0" fontId="24" fillId="31" borderId="19" xfId="132" applyFont="1" applyFill="1" applyBorder="1" applyAlignment="1">
      <alignment horizontal="center" vertical="center" textRotation="90" wrapText="1"/>
      <protection/>
    </xf>
    <xf numFmtId="0" fontId="24" fillId="31" borderId="14" xfId="132" applyFont="1" applyFill="1" applyBorder="1" applyAlignment="1">
      <alignment horizontal="center" vertical="center" textRotation="90" wrapText="1"/>
      <protection/>
    </xf>
    <xf numFmtId="1" fontId="24" fillId="32" borderId="11" xfId="132" applyNumberFormat="1" applyFont="1" applyFill="1" applyBorder="1" applyAlignment="1">
      <alignment horizontal="center" vertical="center"/>
      <protection/>
    </xf>
    <xf numFmtId="1" fontId="24" fillId="32" borderId="37" xfId="132" applyNumberFormat="1" applyFont="1" applyFill="1" applyBorder="1" applyAlignment="1">
      <alignment horizontal="center" vertical="center"/>
      <protection/>
    </xf>
    <xf numFmtId="1" fontId="24" fillId="32" borderId="28" xfId="132" applyNumberFormat="1" applyFont="1" applyFill="1" applyBorder="1" applyAlignment="1">
      <alignment horizontal="center" vertical="center"/>
      <protection/>
    </xf>
    <xf numFmtId="0" fontId="24" fillId="0" borderId="10" xfId="132" applyFont="1" applyBorder="1" applyAlignment="1">
      <alignment horizontal="center" wrapText="1"/>
      <protection/>
    </xf>
    <xf numFmtId="0" fontId="24" fillId="31" borderId="15" xfId="132" applyFont="1" applyFill="1" applyBorder="1" applyAlignment="1">
      <alignment horizontal="center" vertical="center" wrapText="1"/>
      <protection/>
    </xf>
    <xf numFmtId="0" fontId="24" fillId="31" borderId="19" xfId="132" applyFont="1" applyFill="1" applyBorder="1" applyAlignment="1">
      <alignment horizontal="center" vertical="center" wrapText="1"/>
      <protection/>
    </xf>
    <xf numFmtId="0" fontId="24" fillId="31" borderId="14" xfId="132" applyFont="1" applyFill="1" applyBorder="1" applyAlignment="1">
      <alignment horizontal="center" vertical="center" wrapText="1"/>
      <protection/>
    </xf>
    <xf numFmtId="0" fontId="24" fillId="31" borderId="10" xfId="132" applyFont="1" applyFill="1" applyBorder="1" applyAlignment="1">
      <alignment horizontal="center" vertical="center" textRotation="90" wrapText="1"/>
      <protection/>
    </xf>
    <xf numFmtId="0" fontId="30" fillId="32" borderId="11" xfId="113" applyFont="1" applyFill="1" applyBorder="1" applyAlignment="1">
      <alignment horizontal="center"/>
      <protection/>
    </xf>
    <xf numFmtId="0" fontId="30" fillId="32" borderId="37" xfId="113" applyFont="1" applyFill="1" applyBorder="1" applyAlignment="1">
      <alignment horizontal="center"/>
      <protection/>
    </xf>
    <xf numFmtId="0" fontId="30" fillId="32" borderId="28" xfId="113" applyFont="1" applyFill="1" applyBorder="1" applyAlignment="1">
      <alignment horizontal="center"/>
      <protection/>
    </xf>
    <xf numFmtId="0" fontId="24" fillId="31" borderId="10" xfId="132" applyFont="1" applyFill="1" applyBorder="1" applyAlignment="1">
      <alignment horizontal="center" vertical="center" wrapText="1"/>
      <protection/>
    </xf>
    <xf numFmtId="0" fontId="24" fillId="0" borderId="11" xfId="132" applyFont="1" applyBorder="1" applyAlignment="1">
      <alignment horizontal="center" wrapText="1"/>
      <protection/>
    </xf>
    <xf numFmtId="0" fontId="24" fillId="0" borderId="28" xfId="132" applyFont="1" applyBorder="1" applyAlignment="1">
      <alignment horizontal="center" wrapText="1"/>
      <protection/>
    </xf>
    <xf numFmtId="0" fontId="24" fillId="33" borderId="15" xfId="132" applyFont="1" applyFill="1" applyBorder="1" applyAlignment="1">
      <alignment horizontal="center" wrapText="1"/>
      <protection/>
    </xf>
    <xf numFmtId="0" fontId="26" fillId="0" borderId="0" xfId="132" applyFont="1" applyAlignment="1">
      <alignment horizontal="center"/>
      <protection/>
    </xf>
    <xf numFmtId="0" fontId="24" fillId="31" borderId="10" xfId="132" applyFont="1" applyFill="1" applyBorder="1" applyAlignment="1">
      <alignment/>
      <protection/>
    </xf>
    <xf numFmtId="0" fontId="23" fillId="0" borderId="0" xfId="96" applyFont="1" applyAlignment="1">
      <alignment horizontal="left"/>
      <protection/>
    </xf>
    <xf numFmtId="0" fontId="24" fillId="32" borderId="14" xfId="132" applyFont="1" applyFill="1" applyBorder="1" applyAlignment="1">
      <alignment horizontal="center" vertical="center" wrapText="1"/>
      <protection/>
    </xf>
    <xf numFmtId="0" fontId="25" fillId="0" borderId="0" xfId="132" applyFont="1" applyAlignment="1">
      <alignment horizontal="center"/>
      <protection/>
    </xf>
    <xf numFmtId="0" fontId="24" fillId="32" borderId="10" xfId="132" applyFont="1" applyFill="1" applyBorder="1" applyAlignment="1">
      <alignment horizontal="center" vertical="center" wrapText="1"/>
      <protection/>
    </xf>
    <xf numFmtId="0" fontId="24" fillId="32" borderId="11" xfId="132" applyFont="1" applyFill="1" applyBorder="1" applyAlignment="1">
      <alignment horizontal="center" vertical="center"/>
      <protection/>
    </xf>
    <xf numFmtId="0" fontId="24" fillId="32" borderId="37" xfId="132" applyFont="1" applyFill="1" applyBorder="1" applyAlignment="1">
      <alignment horizontal="center" vertical="center"/>
      <protection/>
    </xf>
    <xf numFmtId="0" fontId="24" fillId="32" borderId="28" xfId="132" applyFont="1" applyFill="1" applyBorder="1" applyAlignment="1">
      <alignment horizontal="center" vertical="center"/>
      <protection/>
    </xf>
    <xf numFmtId="0" fontId="25" fillId="32" borderId="11" xfId="132" applyFont="1" applyFill="1" applyBorder="1" applyAlignment="1">
      <alignment horizontal="center" wrapText="1"/>
      <protection/>
    </xf>
    <xf numFmtId="0" fontId="25" fillId="32" borderId="37" xfId="132" applyFont="1" applyFill="1" applyBorder="1" applyAlignment="1">
      <alignment horizontal="center" wrapText="1"/>
      <protection/>
    </xf>
    <xf numFmtId="0" fontId="25" fillId="32" borderId="28" xfId="132" applyFont="1" applyFill="1" applyBorder="1" applyAlignment="1">
      <alignment horizontal="center" wrapText="1"/>
      <protection/>
    </xf>
    <xf numFmtId="0" fontId="24" fillId="32" borderId="11" xfId="132" applyFont="1" applyFill="1" applyBorder="1" applyAlignment="1">
      <alignment horizontal="center" wrapText="1"/>
      <protection/>
    </xf>
    <xf numFmtId="0" fontId="24" fillId="32" borderId="37" xfId="132" applyFont="1" applyFill="1" applyBorder="1" applyAlignment="1">
      <alignment horizontal="center" wrapText="1"/>
      <protection/>
    </xf>
    <xf numFmtId="0" fontId="24" fillId="32" borderId="28" xfId="132" applyFont="1" applyFill="1" applyBorder="1" applyAlignment="1">
      <alignment horizontal="center" wrapText="1"/>
      <protection/>
    </xf>
    <xf numFmtId="0" fontId="24" fillId="27" borderId="15" xfId="132" applyFont="1" applyFill="1" applyBorder="1" applyAlignment="1">
      <alignment horizontal="center" vertical="center" textRotation="90" wrapText="1"/>
      <protection/>
    </xf>
    <xf numFmtId="0" fontId="24" fillId="27" borderId="19" xfId="132" applyFont="1" applyFill="1" applyBorder="1" applyAlignment="1">
      <alignment horizontal="center" vertical="center" textRotation="90" wrapText="1"/>
      <protection/>
    </xf>
    <xf numFmtId="0" fontId="24" fillId="27" borderId="14" xfId="132" applyFont="1" applyFill="1" applyBorder="1" applyAlignment="1">
      <alignment horizontal="center" vertical="center" textRotation="90" wrapText="1"/>
      <protection/>
    </xf>
    <xf numFmtId="0" fontId="24" fillId="32" borderId="11" xfId="132" applyFont="1" applyFill="1" applyBorder="1" applyAlignment="1">
      <alignment horizontal="center" vertical="center" wrapText="1"/>
      <protection/>
    </xf>
    <xf numFmtId="0" fontId="24" fillId="32" borderId="37" xfId="132" applyFont="1" applyFill="1" applyBorder="1" applyAlignment="1">
      <alignment horizontal="center" vertical="center" wrapText="1"/>
      <protection/>
    </xf>
    <xf numFmtId="0" fontId="24" fillId="32" borderId="28" xfId="132" applyFont="1" applyFill="1" applyBorder="1" applyAlignment="1">
      <alignment horizontal="center" vertical="center" wrapText="1"/>
      <protection/>
    </xf>
    <xf numFmtId="0" fontId="24" fillId="0" borderId="71" xfId="132" applyFont="1" applyBorder="1" applyAlignment="1">
      <alignment horizontal="center" vertical="center" textRotation="90" wrapText="1"/>
      <protection/>
    </xf>
    <xf numFmtId="0" fontId="24" fillId="0" borderId="36" xfId="132" applyFont="1" applyBorder="1" applyAlignment="1">
      <alignment horizontal="center" vertical="center" textRotation="90" wrapText="1"/>
      <protection/>
    </xf>
    <xf numFmtId="0" fontId="24" fillId="0" borderId="72" xfId="132" applyFont="1" applyBorder="1" applyAlignment="1">
      <alignment horizontal="center" vertical="center" textRotation="90" wrapText="1"/>
      <protection/>
    </xf>
    <xf numFmtId="0" fontId="24" fillId="0" borderId="15" xfId="132" applyFont="1" applyBorder="1" applyAlignment="1">
      <alignment horizontal="center" vertical="center" textRotation="90" wrapText="1"/>
      <protection/>
    </xf>
    <xf numFmtId="0" fontId="24" fillId="0" borderId="19" xfId="132" applyFont="1" applyBorder="1" applyAlignment="1">
      <alignment horizontal="center" vertical="center" textRotation="90" wrapText="1"/>
      <protection/>
    </xf>
    <xf numFmtId="0" fontId="24" fillId="0" borderId="14" xfId="132" applyFont="1" applyBorder="1" applyAlignment="1">
      <alignment horizontal="center" vertical="center" textRotation="90" wrapText="1"/>
      <protection/>
    </xf>
    <xf numFmtId="0" fontId="25" fillId="0" borderId="11" xfId="132" applyFont="1" applyBorder="1" applyAlignment="1">
      <alignment horizontal="center" wrapText="1"/>
      <protection/>
    </xf>
    <xf numFmtId="0" fontId="25" fillId="0" borderId="28" xfId="132" applyFont="1" applyBorder="1" applyAlignment="1">
      <alignment horizontal="center" wrapText="1"/>
      <protection/>
    </xf>
    <xf numFmtId="0" fontId="24" fillId="0" borderId="37" xfId="132" applyFont="1" applyBorder="1" applyAlignment="1">
      <alignment horizontal="center" wrapText="1"/>
      <protection/>
    </xf>
    <xf numFmtId="0" fontId="24" fillId="0" borderId="12" xfId="132" applyFont="1" applyBorder="1" applyAlignment="1">
      <alignment horizontal="center" wrapText="1"/>
      <protection/>
    </xf>
    <xf numFmtId="0" fontId="24" fillId="0" borderId="72" xfId="132" applyFont="1" applyBorder="1" applyAlignment="1">
      <alignment horizontal="center" wrapText="1"/>
      <protection/>
    </xf>
  </cellXfs>
  <cellStyles count="13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Денежный 2 2" xfId="73"/>
    <cellStyle name="Денежный 2 3" xfId="74"/>
    <cellStyle name="Денежный 2 4" xfId="75"/>
    <cellStyle name="Заголовок 1" xfId="76"/>
    <cellStyle name="Заголовок 1 2" xfId="77"/>
    <cellStyle name="Заголовок 2" xfId="78"/>
    <cellStyle name="Заголовок 2 2" xfId="79"/>
    <cellStyle name="Заголовок 3" xfId="80"/>
    <cellStyle name="Заголовок 3 2" xfId="81"/>
    <cellStyle name="Заголовок 4" xfId="82"/>
    <cellStyle name="Заголовок 4 2" xfId="83"/>
    <cellStyle name="Итог" xfId="84"/>
    <cellStyle name="Итог 2" xfId="85"/>
    <cellStyle name="Контрольная ячейка" xfId="86"/>
    <cellStyle name="Контрольная ячейка 2" xfId="87"/>
    <cellStyle name="Название" xfId="88"/>
    <cellStyle name="Название 2" xfId="89"/>
    <cellStyle name="Нейтральный" xfId="90"/>
    <cellStyle name="Нейтральный 2" xfId="91"/>
    <cellStyle name="Обычный 10" xfId="92"/>
    <cellStyle name="Обычный 10 2" xfId="93"/>
    <cellStyle name="Обычный 11" xfId="94"/>
    <cellStyle name="Обычный 11 2" xfId="95"/>
    <cellStyle name="Обычный 2" xfId="96"/>
    <cellStyle name="Обычный 2 2" xfId="97"/>
    <cellStyle name="Обычный 2 3" xfId="98"/>
    <cellStyle name="Обычный 2 3 2" xfId="99"/>
    <cellStyle name="Обычный 2 4" xfId="100"/>
    <cellStyle name="Обычный 3" xfId="101"/>
    <cellStyle name="Обычный 3 2" xfId="102"/>
    <cellStyle name="Обычный 3 3" xfId="103"/>
    <cellStyle name="Обычный 3 4" xfId="104"/>
    <cellStyle name="Обычный 4" xfId="105"/>
    <cellStyle name="Обычный 4 2" xfId="106"/>
    <cellStyle name="Обычный 4 2 2" xfId="107"/>
    <cellStyle name="Обычный 4 2 3" xfId="108"/>
    <cellStyle name="Обычный 4 2 4" xfId="109"/>
    <cellStyle name="Обычный 4 3" xfId="110"/>
    <cellStyle name="Обычный 4 4" xfId="111"/>
    <cellStyle name="Обычный 4 5" xfId="112"/>
    <cellStyle name="Обычный 5" xfId="113"/>
    <cellStyle name="Обычный 5 2" xfId="114"/>
    <cellStyle name="Обычный 5 3" xfId="115"/>
    <cellStyle name="Обычный 5 4" xfId="116"/>
    <cellStyle name="Обычный 6" xfId="117"/>
    <cellStyle name="Обычный 6 2" xfId="118"/>
    <cellStyle name="Обычный 6 2 2" xfId="119"/>
    <cellStyle name="Обычный 6 2 3" xfId="120"/>
    <cellStyle name="Обычный 6 3" xfId="121"/>
    <cellStyle name="Обычный 6 4" xfId="122"/>
    <cellStyle name="Обычный 6 5" xfId="123"/>
    <cellStyle name="Обычный 7" xfId="124"/>
    <cellStyle name="Обычный 7 2" xfId="125"/>
    <cellStyle name="Обычный 7 3" xfId="126"/>
    <cellStyle name="Обычный 8" xfId="127"/>
    <cellStyle name="Обычный 9" xfId="128"/>
    <cellStyle name="Обычный 9 2" xfId="129"/>
    <cellStyle name="Обычный 9 2 2" xfId="130"/>
    <cellStyle name="Обычный 9 3" xfId="131"/>
    <cellStyle name="Обычный_Лист1" xfId="132"/>
    <cellStyle name="Followed Hyperlink" xfId="133"/>
    <cellStyle name="Плохой" xfId="134"/>
    <cellStyle name="Плохой 2" xfId="135"/>
    <cellStyle name="Пояснение" xfId="136"/>
    <cellStyle name="Пояснение 2" xfId="137"/>
    <cellStyle name="Примечание" xfId="138"/>
    <cellStyle name="Примечание 2" xfId="139"/>
    <cellStyle name="Примечание 3" xfId="140"/>
    <cellStyle name="Примечание 4" xfId="141"/>
    <cellStyle name="Percent" xfId="142"/>
    <cellStyle name="Связанная ячейка" xfId="143"/>
    <cellStyle name="Связанная ячейка 2" xfId="144"/>
    <cellStyle name="Текст предупреждения" xfId="145"/>
    <cellStyle name="Текст предупреждения 2" xfId="146"/>
    <cellStyle name="Comma" xfId="147"/>
    <cellStyle name="Comma [0]" xfId="148"/>
    <cellStyle name="Хороший" xfId="149"/>
    <cellStyle name="Хороший 2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7"/>
  <sheetViews>
    <sheetView tabSelected="1" zoomScalePageLayoutView="0" workbookViewId="0" topLeftCell="A1">
      <selection activeCell="K16" sqref="K16"/>
    </sheetView>
  </sheetViews>
  <sheetFormatPr defaultColWidth="9.00390625" defaultRowHeight="12.75"/>
  <cols>
    <col min="4" max="4" width="11.625" style="0" customWidth="1"/>
    <col min="5" max="5" width="9.875" style="0" customWidth="1"/>
    <col min="7" max="7" width="11.75390625" style="0" customWidth="1"/>
    <col min="11" max="11" width="11.75390625" style="0" customWidth="1"/>
    <col min="14" max="14" width="15.00390625" style="0" customWidth="1"/>
    <col min="15" max="27" width="9.125" style="0" customWidth="1"/>
  </cols>
  <sheetData>
    <row r="2" spans="1:13" ht="18.75" customHeight="1">
      <c r="A2" s="358" t="s">
        <v>394</v>
      </c>
      <c r="B2" s="358"/>
      <c r="C2" s="358"/>
      <c r="D2" s="358"/>
      <c r="K2" s="356" t="s">
        <v>177</v>
      </c>
      <c r="L2" s="356"/>
      <c r="M2" s="356"/>
    </row>
    <row r="3" spans="1:14" ht="18.75" customHeight="1">
      <c r="A3" s="357" t="s">
        <v>399</v>
      </c>
      <c r="B3" s="357"/>
      <c r="C3" s="357"/>
      <c r="D3" s="357"/>
      <c r="K3" s="357" t="s">
        <v>178</v>
      </c>
      <c r="L3" s="357"/>
      <c r="M3" s="357"/>
      <c r="N3" s="357"/>
    </row>
    <row r="4" spans="1:14" ht="18.75" customHeight="1">
      <c r="A4" s="357" t="s">
        <v>233</v>
      </c>
      <c r="B4" s="357"/>
      <c r="C4" s="357"/>
      <c r="D4" s="357"/>
      <c r="E4" s="357"/>
      <c r="K4" s="357" t="s">
        <v>386</v>
      </c>
      <c r="L4" s="357"/>
      <c r="M4" s="357"/>
      <c r="N4" s="357"/>
    </row>
    <row r="5" spans="1:15" ht="18.75" customHeight="1">
      <c r="A5" s="357" t="s">
        <v>397</v>
      </c>
      <c r="B5" s="357"/>
      <c r="C5" s="357"/>
      <c r="D5" s="357"/>
      <c r="E5" s="357"/>
      <c r="K5" s="357" t="s">
        <v>359</v>
      </c>
      <c r="L5" s="357"/>
      <c r="M5" s="357"/>
      <c r="N5" s="357"/>
      <c r="O5" s="357"/>
    </row>
    <row r="6" spans="1:14" ht="18.75" customHeight="1">
      <c r="A6" s="357"/>
      <c r="B6" s="357"/>
      <c r="C6" s="357"/>
      <c r="D6" s="357"/>
      <c r="K6" s="357" t="s">
        <v>397</v>
      </c>
      <c r="L6" s="357"/>
      <c r="M6" s="357"/>
      <c r="N6" s="357"/>
    </row>
    <row r="7" ht="18" customHeight="1">
      <c r="N7" s="322"/>
    </row>
    <row r="9" spans="2:13" ht="18.75" customHeight="1">
      <c r="B9" s="363" t="s">
        <v>366</v>
      </c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</row>
    <row r="10" spans="2:13" ht="18.75" customHeight="1"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</row>
    <row r="11" spans="1:14" ht="18.75">
      <c r="A11" s="362" t="s">
        <v>367</v>
      </c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</row>
    <row r="13" spans="1:13" ht="18.75">
      <c r="A13" s="360" t="s">
        <v>153</v>
      </c>
      <c r="B13" s="360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</row>
    <row r="14" spans="1:13" ht="18.75">
      <c r="A14" s="360" t="s">
        <v>154</v>
      </c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</row>
    <row r="15" spans="1:13" ht="18.75">
      <c r="A15" s="360" t="s">
        <v>155</v>
      </c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</row>
    <row r="16" spans="1:13" ht="12.75">
      <c r="A16" s="310"/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</row>
    <row r="17" spans="3:11" ht="18.75">
      <c r="C17" s="362" t="s">
        <v>368</v>
      </c>
      <c r="D17" s="362"/>
      <c r="E17" s="362"/>
      <c r="F17" s="362"/>
      <c r="G17" s="362"/>
      <c r="H17" s="362"/>
      <c r="I17" s="362"/>
      <c r="J17" s="362"/>
      <c r="K17" s="362"/>
    </row>
    <row r="19" spans="1:13" ht="18.75">
      <c r="A19" s="361" t="s">
        <v>376</v>
      </c>
      <c r="B19" s="361"/>
      <c r="C19" s="361"/>
      <c r="E19" s="361" t="s">
        <v>404</v>
      </c>
      <c r="F19" s="361"/>
      <c r="G19" s="361"/>
      <c r="H19" s="361"/>
      <c r="I19" s="361"/>
      <c r="J19" s="361"/>
      <c r="K19" s="361"/>
      <c r="L19" s="361"/>
      <c r="M19" s="361"/>
    </row>
    <row r="20" spans="1:13" ht="12.75">
      <c r="A20" s="359" t="s">
        <v>369</v>
      </c>
      <c r="B20" s="359"/>
      <c r="C20" s="359"/>
      <c r="E20" s="359" t="s">
        <v>370</v>
      </c>
      <c r="F20" s="359"/>
      <c r="G20" s="359"/>
      <c r="H20" s="359"/>
      <c r="I20" s="359"/>
      <c r="J20" s="359"/>
      <c r="K20" s="359"/>
      <c r="L20" s="359"/>
      <c r="M20" s="359"/>
    </row>
    <row r="22" spans="1:13" ht="18.75">
      <c r="A22" s="355" t="s">
        <v>377</v>
      </c>
      <c r="B22" s="355"/>
      <c r="C22" s="355"/>
      <c r="D22" s="355"/>
      <c r="E22" s="355"/>
      <c r="F22" s="355"/>
      <c r="G22" s="355"/>
      <c r="H22" s="354" t="s">
        <v>379</v>
      </c>
      <c r="I22" s="354"/>
      <c r="J22" s="354"/>
      <c r="K22" s="354"/>
      <c r="L22" s="354"/>
      <c r="M22" s="354"/>
    </row>
    <row r="23" spans="1:13" ht="18.75">
      <c r="A23" s="355" t="s">
        <v>371</v>
      </c>
      <c r="B23" s="355"/>
      <c r="C23" s="355"/>
      <c r="D23" s="355"/>
      <c r="E23" s="355"/>
      <c r="F23" s="355"/>
      <c r="G23" s="355"/>
      <c r="H23" s="354" t="s">
        <v>380</v>
      </c>
      <c r="I23" s="354"/>
      <c r="J23" s="354"/>
      <c r="K23" s="354"/>
      <c r="L23" s="354"/>
      <c r="M23" s="354"/>
    </row>
    <row r="24" spans="1:13" ht="18.75">
      <c r="A24" s="355" t="s">
        <v>372</v>
      </c>
      <c r="B24" s="355"/>
      <c r="C24" s="355"/>
      <c r="D24" s="355"/>
      <c r="E24" s="355"/>
      <c r="F24" s="355"/>
      <c r="G24" s="355"/>
      <c r="H24" s="354" t="s">
        <v>381</v>
      </c>
      <c r="I24" s="354"/>
      <c r="J24" s="354"/>
      <c r="K24" s="354"/>
      <c r="L24" s="354"/>
      <c r="M24" s="354"/>
    </row>
    <row r="25" spans="1:13" ht="18.75">
      <c r="A25" s="355" t="s">
        <v>373</v>
      </c>
      <c r="B25" s="355"/>
      <c r="C25" s="355"/>
      <c r="D25" s="355"/>
      <c r="E25" s="355"/>
      <c r="F25" s="354" t="s">
        <v>383</v>
      </c>
      <c r="G25" s="354"/>
      <c r="H25" s="355" t="s">
        <v>374</v>
      </c>
      <c r="I25" s="355"/>
      <c r="J25" s="355"/>
      <c r="K25" s="355"/>
      <c r="L25" s="354">
        <v>2018</v>
      </c>
      <c r="M25" s="354"/>
    </row>
    <row r="26" spans="1:13" ht="18.75">
      <c r="A26" s="355" t="s">
        <v>375</v>
      </c>
      <c r="B26" s="355"/>
      <c r="C26" s="355"/>
      <c r="D26" s="355"/>
      <c r="E26" s="355"/>
      <c r="F26" s="355"/>
      <c r="G26" s="355"/>
      <c r="H26" s="354" t="s">
        <v>384</v>
      </c>
      <c r="I26" s="354"/>
      <c r="J26" s="354"/>
      <c r="K26" s="354"/>
      <c r="L26" s="354"/>
      <c r="M26" s="354"/>
    </row>
    <row r="27" spans="1:13" ht="18.75">
      <c r="A27" s="355" t="s">
        <v>382</v>
      </c>
      <c r="B27" s="355"/>
      <c r="C27" s="355"/>
      <c r="D27" s="355"/>
      <c r="E27" s="355"/>
      <c r="F27" s="354" t="s">
        <v>385</v>
      </c>
      <c r="G27" s="354"/>
      <c r="H27" s="268" t="s">
        <v>378</v>
      </c>
      <c r="I27" s="354">
        <v>1391</v>
      </c>
      <c r="J27" s="354"/>
      <c r="K27" s="309"/>
      <c r="L27" s="309"/>
      <c r="M27" s="309"/>
    </row>
  </sheetData>
  <sheetProtection/>
  <mergeCells count="35">
    <mergeCell ref="K4:N4"/>
    <mergeCell ref="A11:N11"/>
    <mergeCell ref="B9:M10"/>
    <mergeCell ref="K5:O5"/>
    <mergeCell ref="K6:N6"/>
    <mergeCell ref="A4:E4"/>
    <mergeCell ref="A23:G23"/>
    <mergeCell ref="H22:M22"/>
    <mergeCell ref="H23:M23"/>
    <mergeCell ref="E19:M19"/>
    <mergeCell ref="A5:E5"/>
    <mergeCell ref="A6:D6"/>
    <mergeCell ref="A19:C19"/>
    <mergeCell ref="A14:M14"/>
    <mergeCell ref="A15:M15"/>
    <mergeCell ref="C17:K17"/>
    <mergeCell ref="K2:M2"/>
    <mergeCell ref="K3:N3"/>
    <mergeCell ref="A2:D2"/>
    <mergeCell ref="A3:D3"/>
    <mergeCell ref="A24:G24"/>
    <mergeCell ref="H24:M24"/>
    <mergeCell ref="A20:C20"/>
    <mergeCell ref="E20:M20"/>
    <mergeCell ref="A13:M13"/>
    <mergeCell ref="A22:G22"/>
    <mergeCell ref="L25:M25"/>
    <mergeCell ref="A27:E27"/>
    <mergeCell ref="F27:G27"/>
    <mergeCell ref="I27:J27"/>
    <mergeCell ref="A26:G26"/>
    <mergeCell ref="H25:K25"/>
    <mergeCell ref="A25:E25"/>
    <mergeCell ref="F25:G25"/>
    <mergeCell ref="H26:M26"/>
  </mergeCells>
  <printOptions horizontalCentered="1" verticalCentered="1"/>
  <pageMargins left="0.31496062992125984" right="0.31496062992125984" top="0.3543307086614173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S106"/>
  <sheetViews>
    <sheetView zoomScale="70" zoomScaleNormal="70" zoomScaleSheetLayoutView="55" zoomScalePageLayoutView="0" workbookViewId="0" topLeftCell="T1">
      <selection activeCell="BC29" sqref="BC29"/>
    </sheetView>
  </sheetViews>
  <sheetFormatPr defaultColWidth="9.00390625" defaultRowHeight="12.75"/>
  <cols>
    <col min="1" max="1" width="11.125" style="54" customWidth="1"/>
    <col min="2" max="2" width="46.75390625" style="54" customWidth="1"/>
    <col min="3" max="4" width="5.125" style="54" customWidth="1"/>
    <col min="5" max="5" width="6.375" style="54" customWidth="1"/>
    <col min="6" max="7" width="5.25390625" style="54" customWidth="1"/>
    <col min="8" max="8" width="5.00390625" style="54" customWidth="1"/>
    <col min="9" max="9" width="5.25390625" style="54" customWidth="1"/>
    <col min="10" max="11" width="5.375" style="54" customWidth="1"/>
    <col min="12" max="12" width="5.875" style="54" customWidth="1"/>
    <col min="13" max="13" width="4.875" style="54" bestFit="1" customWidth="1"/>
    <col min="14" max="14" width="4.875" style="54" customWidth="1"/>
    <col min="15" max="15" width="4.875" style="54" bestFit="1" customWidth="1"/>
    <col min="16" max="16" width="4.75390625" style="54" customWidth="1"/>
    <col min="17" max="17" width="5.375" style="54" customWidth="1"/>
    <col min="18" max="18" width="6.00390625" style="54" customWidth="1"/>
    <col min="19" max="19" width="5.75390625" style="54" customWidth="1"/>
    <col min="20" max="21" width="5.25390625" style="54" customWidth="1"/>
    <col min="22" max="22" width="5.625" style="54" customWidth="1"/>
    <col min="23" max="23" width="4.875" style="54" customWidth="1"/>
    <col min="24" max="25" width="5.375" style="54" customWidth="1"/>
    <col min="26" max="26" width="6.875" style="54" customWidth="1"/>
    <col min="27" max="27" width="4.875" style="54" bestFit="1" customWidth="1"/>
    <col min="28" max="28" width="4.875" style="54" customWidth="1"/>
    <col min="29" max="29" width="4.875" style="54" bestFit="1" customWidth="1"/>
    <col min="30" max="30" width="4.75390625" style="54" customWidth="1"/>
    <col min="31" max="31" width="5.625" style="54" customWidth="1"/>
    <col min="32" max="33" width="6.00390625" style="54" customWidth="1"/>
    <col min="34" max="35" width="5.25390625" style="54" customWidth="1"/>
    <col min="36" max="36" width="5.625" style="54" customWidth="1"/>
    <col min="37" max="37" width="4.875" style="54" customWidth="1"/>
    <col min="38" max="38" width="5.375" style="54" customWidth="1"/>
    <col min="39" max="39" width="5.125" style="54" customWidth="1"/>
    <col min="40" max="40" width="5.875" style="54" customWidth="1"/>
    <col min="41" max="42" width="5.75390625" style="54" customWidth="1"/>
    <col min="43" max="43" width="6.00390625" style="54" customWidth="1"/>
    <col min="44" max="44" width="5.375" style="54" customWidth="1"/>
    <col min="45" max="45" width="5.75390625" style="54" customWidth="1"/>
    <col min="46" max="46" width="5.125" style="54" customWidth="1"/>
    <col min="47" max="47" width="5.375" style="54" customWidth="1"/>
    <col min="48" max="49" width="4.875" style="54" customWidth="1"/>
    <col min="50" max="51" width="5.875" style="54" customWidth="1"/>
    <col min="52" max="53" width="5.375" style="54" customWidth="1"/>
    <col min="54" max="54" width="6.625" style="54" customWidth="1"/>
    <col min="55" max="58" width="5.875" style="54" customWidth="1"/>
    <col min="59" max="59" width="6.375" style="54" customWidth="1"/>
    <col min="60" max="66" width="5.875" style="54" customWidth="1"/>
    <col min="67" max="67" width="6.625" style="54" customWidth="1"/>
    <col min="68" max="68" width="7.75390625" style="54" customWidth="1"/>
    <col min="69" max="69" width="5.75390625" style="54" customWidth="1"/>
    <col min="70" max="16384" width="9.125" style="54" customWidth="1"/>
  </cols>
  <sheetData>
    <row r="2" spans="1:69" ht="18.75">
      <c r="A2" s="457" t="s">
        <v>403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7"/>
      <c r="AD2" s="457"/>
      <c r="AE2" s="457"/>
      <c r="AF2" s="457"/>
      <c r="AG2" s="457"/>
      <c r="AH2" s="457"/>
      <c r="AI2" s="457"/>
      <c r="AJ2" s="457"/>
      <c r="AK2" s="457"/>
      <c r="AL2" s="457"/>
      <c r="AM2" s="457"/>
      <c r="AN2" s="457"/>
      <c r="AO2" s="457"/>
      <c r="AP2" s="457"/>
      <c r="AQ2" s="457"/>
      <c r="AR2" s="457"/>
      <c r="AS2" s="457"/>
      <c r="AT2" s="457"/>
      <c r="AU2" s="457"/>
      <c r="AV2" s="457"/>
      <c r="AW2" s="457"/>
      <c r="AX2" s="457"/>
      <c r="AY2" s="457"/>
      <c r="AZ2" s="457"/>
      <c r="BA2" s="457"/>
      <c r="BB2" s="457"/>
      <c r="BC2" s="457"/>
      <c r="BD2" s="457"/>
      <c r="BE2" s="457"/>
      <c r="BF2" s="457"/>
      <c r="BG2" s="457"/>
      <c r="BH2" s="457"/>
      <c r="BI2" s="457"/>
      <c r="BJ2" s="457"/>
      <c r="BK2" s="457"/>
      <c r="BL2" s="457"/>
      <c r="BM2" s="457"/>
      <c r="BN2" s="457"/>
      <c r="BO2" s="457"/>
      <c r="BP2" s="457"/>
      <c r="BQ2" s="457"/>
    </row>
    <row r="3" ht="13.5" thickBot="1"/>
    <row r="4" spans="1:69" ht="12.75" customHeight="1" thickBot="1" thickTop="1">
      <c r="A4" s="482" t="s">
        <v>71</v>
      </c>
      <c r="B4" s="485" t="s">
        <v>72</v>
      </c>
      <c r="C4" s="492" t="s">
        <v>74</v>
      </c>
      <c r="D4" s="493"/>
      <c r="E4" s="493"/>
      <c r="F4" s="493"/>
      <c r="G4" s="493"/>
      <c r="H4" s="493"/>
      <c r="I4" s="493"/>
      <c r="J4" s="449" t="s">
        <v>75</v>
      </c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0"/>
      <c r="V4" s="450"/>
      <c r="W4" s="450"/>
      <c r="X4" s="450"/>
      <c r="Y4" s="450"/>
      <c r="Z4" s="450"/>
      <c r="AA4" s="450"/>
      <c r="AB4" s="450"/>
      <c r="AC4" s="450"/>
      <c r="AD4" s="450"/>
      <c r="AE4" s="450"/>
      <c r="AF4" s="450"/>
      <c r="AG4" s="450"/>
      <c r="AH4" s="450"/>
      <c r="AI4" s="450"/>
      <c r="AJ4" s="450"/>
      <c r="AK4" s="450"/>
      <c r="AL4" s="450"/>
      <c r="AM4" s="450"/>
      <c r="AN4" s="450"/>
      <c r="AO4" s="450"/>
      <c r="AP4" s="450"/>
      <c r="AQ4" s="450"/>
      <c r="AR4" s="450"/>
      <c r="AS4" s="450"/>
      <c r="AT4" s="450"/>
      <c r="AU4" s="450"/>
      <c r="AV4" s="450"/>
      <c r="AW4" s="450"/>
      <c r="AX4" s="450"/>
      <c r="AY4" s="450"/>
      <c r="AZ4" s="450"/>
      <c r="BA4" s="450"/>
      <c r="BB4" s="450"/>
      <c r="BC4" s="450"/>
      <c r="BD4" s="450"/>
      <c r="BE4" s="450"/>
      <c r="BF4" s="450"/>
      <c r="BG4" s="450"/>
      <c r="BH4" s="450"/>
      <c r="BI4" s="450"/>
      <c r="BJ4" s="450"/>
      <c r="BK4" s="450"/>
      <c r="BL4" s="450"/>
      <c r="BM4" s="451"/>
      <c r="BN4" s="517" t="s">
        <v>76</v>
      </c>
      <c r="BO4" s="520" t="s">
        <v>73</v>
      </c>
      <c r="BP4" s="521"/>
      <c r="BQ4" s="522"/>
    </row>
    <row r="5" spans="1:69" ht="12.75">
      <c r="A5" s="483"/>
      <c r="B5" s="486"/>
      <c r="C5" s="494"/>
      <c r="D5" s="495"/>
      <c r="E5" s="495"/>
      <c r="F5" s="495"/>
      <c r="G5" s="495"/>
      <c r="H5" s="495"/>
      <c r="I5" s="495"/>
      <c r="J5" s="433" t="s">
        <v>77</v>
      </c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5"/>
      <c r="X5" s="433" t="s">
        <v>78</v>
      </c>
      <c r="Y5" s="434"/>
      <c r="Z5" s="434"/>
      <c r="AA5" s="434"/>
      <c r="AB5" s="434"/>
      <c r="AC5" s="434"/>
      <c r="AD5" s="434"/>
      <c r="AE5" s="434"/>
      <c r="AF5" s="434"/>
      <c r="AG5" s="434"/>
      <c r="AH5" s="434"/>
      <c r="AI5" s="434"/>
      <c r="AJ5" s="434"/>
      <c r="AK5" s="435"/>
      <c r="AL5" s="433" t="s">
        <v>133</v>
      </c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5"/>
      <c r="AZ5" s="433" t="s">
        <v>167</v>
      </c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5"/>
      <c r="BN5" s="518"/>
      <c r="BO5" s="523"/>
      <c r="BP5" s="524"/>
      <c r="BQ5" s="525"/>
    </row>
    <row r="6" spans="1:69" ht="12.75" customHeight="1">
      <c r="A6" s="483"/>
      <c r="B6" s="486"/>
      <c r="C6" s="488" t="s">
        <v>82</v>
      </c>
      <c r="D6" s="458" t="s">
        <v>83</v>
      </c>
      <c r="E6" s="472" t="s">
        <v>84</v>
      </c>
      <c r="F6" s="473"/>
      <c r="G6" s="473"/>
      <c r="H6" s="473"/>
      <c r="I6" s="474"/>
      <c r="J6" s="439" t="s">
        <v>85</v>
      </c>
      <c r="K6" s="437"/>
      <c r="L6" s="437"/>
      <c r="M6" s="437"/>
      <c r="N6" s="437"/>
      <c r="O6" s="437"/>
      <c r="P6" s="440"/>
      <c r="Q6" s="436" t="s">
        <v>86</v>
      </c>
      <c r="R6" s="437"/>
      <c r="S6" s="437"/>
      <c r="T6" s="437"/>
      <c r="U6" s="437"/>
      <c r="V6" s="437"/>
      <c r="W6" s="438"/>
      <c r="X6" s="439" t="s">
        <v>87</v>
      </c>
      <c r="Y6" s="437"/>
      <c r="Z6" s="437"/>
      <c r="AA6" s="437"/>
      <c r="AB6" s="437"/>
      <c r="AC6" s="437"/>
      <c r="AD6" s="440"/>
      <c r="AE6" s="436" t="s">
        <v>88</v>
      </c>
      <c r="AF6" s="437"/>
      <c r="AG6" s="437"/>
      <c r="AH6" s="437"/>
      <c r="AI6" s="437"/>
      <c r="AJ6" s="437"/>
      <c r="AK6" s="438"/>
      <c r="AL6" s="439" t="s">
        <v>134</v>
      </c>
      <c r="AM6" s="437"/>
      <c r="AN6" s="437"/>
      <c r="AO6" s="437"/>
      <c r="AP6" s="437"/>
      <c r="AQ6" s="437"/>
      <c r="AR6" s="440"/>
      <c r="AS6" s="436" t="s">
        <v>135</v>
      </c>
      <c r="AT6" s="437"/>
      <c r="AU6" s="437"/>
      <c r="AV6" s="437"/>
      <c r="AW6" s="437"/>
      <c r="AX6" s="437"/>
      <c r="AY6" s="438"/>
      <c r="AZ6" s="439" t="s">
        <v>165</v>
      </c>
      <c r="BA6" s="437"/>
      <c r="BB6" s="437"/>
      <c r="BC6" s="437"/>
      <c r="BD6" s="437"/>
      <c r="BE6" s="437"/>
      <c r="BF6" s="440"/>
      <c r="BG6" s="436" t="s">
        <v>166</v>
      </c>
      <c r="BH6" s="437"/>
      <c r="BI6" s="437"/>
      <c r="BJ6" s="437"/>
      <c r="BK6" s="437"/>
      <c r="BL6" s="437"/>
      <c r="BM6" s="438"/>
      <c r="BN6" s="518"/>
      <c r="BO6" s="460" t="s">
        <v>79</v>
      </c>
      <c r="BP6" s="447" t="s">
        <v>80</v>
      </c>
      <c r="BQ6" s="514" t="s">
        <v>81</v>
      </c>
    </row>
    <row r="7" spans="1:69" ht="12.75" customHeight="1">
      <c r="A7" s="483"/>
      <c r="B7" s="486"/>
      <c r="C7" s="489"/>
      <c r="D7" s="491"/>
      <c r="E7" s="475" t="s">
        <v>337</v>
      </c>
      <c r="F7" s="469" t="s">
        <v>90</v>
      </c>
      <c r="G7" s="470"/>
      <c r="H7" s="470"/>
      <c r="I7" s="471"/>
      <c r="J7" s="439" t="s">
        <v>195</v>
      </c>
      <c r="K7" s="437"/>
      <c r="L7" s="437"/>
      <c r="M7" s="437"/>
      <c r="N7" s="437"/>
      <c r="O7" s="437"/>
      <c r="P7" s="440"/>
      <c r="Q7" s="436" t="s">
        <v>173</v>
      </c>
      <c r="R7" s="437"/>
      <c r="S7" s="437"/>
      <c r="T7" s="437"/>
      <c r="U7" s="437"/>
      <c r="V7" s="437"/>
      <c r="W7" s="438"/>
      <c r="X7" s="439" t="s">
        <v>195</v>
      </c>
      <c r="Y7" s="437"/>
      <c r="Z7" s="437"/>
      <c r="AA7" s="437"/>
      <c r="AB7" s="437"/>
      <c r="AC7" s="437"/>
      <c r="AD7" s="440"/>
      <c r="AE7" s="436" t="s">
        <v>173</v>
      </c>
      <c r="AF7" s="437"/>
      <c r="AG7" s="437"/>
      <c r="AH7" s="437"/>
      <c r="AI7" s="437"/>
      <c r="AJ7" s="437"/>
      <c r="AK7" s="438"/>
      <c r="AL7" s="439" t="s">
        <v>137</v>
      </c>
      <c r="AM7" s="437"/>
      <c r="AN7" s="437"/>
      <c r="AO7" s="437"/>
      <c r="AP7" s="437"/>
      <c r="AQ7" s="437"/>
      <c r="AR7" s="440"/>
      <c r="AS7" s="436" t="s">
        <v>136</v>
      </c>
      <c r="AT7" s="437"/>
      <c r="AU7" s="437"/>
      <c r="AV7" s="437"/>
      <c r="AW7" s="437"/>
      <c r="AX7" s="437"/>
      <c r="AY7" s="438"/>
      <c r="AZ7" s="439" t="s">
        <v>195</v>
      </c>
      <c r="BA7" s="437"/>
      <c r="BB7" s="437"/>
      <c r="BC7" s="437"/>
      <c r="BD7" s="437"/>
      <c r="BE7" s="437"/>
      <c r="BF7" s="440"/>
      <c r="BG7" s="436" t="s">
        <v>401</v>
      </c>
      <c r="BH7" s="437"/>
      <c r="BI7" s="437"/>
      <c r="BJ7" s="437"/>
      <c r="BK7" s="437"/>
      <c r="BL7" s="437"/>
      <c r="BM7" s="438"/>
      <c r="BN7" s="518"/>
      <c r="BO7" s="512"/>
      <c r="BP7" s="513"/>
      <c r="BQ7" s="515"/>
    </row>
    <row r="8" spans="1:69" ht="12.75" customHeight="1">
      <c r="A8" s="483"/>
      <c r="B8" s="486"/>
      <c r="C8" s="489"/>
      <c r="D8" s="491"/>
      <c r="E8" s="476"/>
      <c r="F8" s="458" t="s">
        <v>91</v>
      </c>
      <c r="G8" s="458" t="s">
        <v>243</v>
      </c>
      <c r="H8" s="458" t="s">
        <v>92</v>
      </c>
      <c r="I8" s="478" t="s">
        <v>93</v>
      </c>
      <c r="J8" s="452" t="s">
        <v>94</v>
      </c>
      <c r="K8" s="447" t="s">
        <v>95</v>
      </c>
      <c r="L8" s="447" t="s">
        <v>337</v>
      </c>
      <c r="M8" s="441" t="s">
        <v>90</v>
      </c>
      <c r="N8" s="442"/>
      <c r="O8" s="442"/>
      <c r="P8" s="443"/>
      <c r="Q8" s="447" t="s">
        <v>94</v>
      </c>
      <c r="R8" s="447" t="s">
        <v>95</v>
      </c>
      <c r="S8" s="447" t="s">
        <v>337</v>
      </c>
      <c r="T8" s="441" t="s">
        <v>90</v>
      </c>
      <c r="U8" s="442"/>
      <c r="V8" s="442"/>
      <c r="W8" s="456"/>
      <c r="X8" s="452" t="s">
        <v>94</v>
      </c>
      <c r="Y8" s="447" t="s">
        <v>95</v>
      </c>
      <c r="Z8" s="447" t="s">
        <v>337</v>
      </c>
      <c r="AA8" s="441" t="s">
        <v>90</v>
      </c>
      <c r="AB8" s="442"/>
      <c r="AC8" s="442"/>
      <c r="AD8" s="443"/>
      <c r="AE8" s="447" t="s">
        <v>94</v>
      </c>
      <c r="AF8" s="447" t="s">
        <v>95</v>
      </c>
      <c r="AG8" s="447" t="s">
        <v>337</v>
      </c>
      <c r="AH8" s="441" t="s">
        <v>90</v>
      </c>
      <c r="AI8" s="442"/>
      <c r="AJ8" s="442"/>
      <c r="AK8" s="456"/>
      <c r="AL8" s="460" t="s">
        <v>94</v>
      </c>
      <c r="AM8" s="447" t="s">
        <v>95</v>
      </c>
      <c r="AN8" s="447" t="s">
        <v>337</v>
      </c>
      <c r="AO8" s="441" t="s">
        <v>90</v>
      </c>
      <c r="AP8" s="442"/>
      <c r="AQ8" s="442"/>
      <c r="AR8" s="443"/>
      <c r="AS8" s="447" t="s">
        <v>94</v>
      </c>
      <c r="AT8" s="447" t="s">
        <v>95</v>
      </c>
      <c r="AU8" s="447" t="s">
        <v>337</v>
      </c>
      <c r="AV8" s="441" t="s">
        <v>90</v>
      </c>
      <c r="AW8" s="442"/>
      <c r="AX8" s="442"/>
      <c r="AY8" s="456"/>
      <c r="AZ8" s="460" t="s">
        <v>94</v>
      </c>
      <c r="BA8" s="447" t="s">
        <v>95</v>
      </c>
      <c r="BB8" s="447" t="s">
        <v>337</v>
      </c>
      <c r="BC8" s="441" t="s">
        <v>90</v>
      </c>
      <c r="BD8" s="442"/>
      <c r="BE8" s="442"/>
      <c r="BF8" s="443"/>
      <c r="BG8" s="447" t="s">
        <v>94</v>
      </c>
      <c r="BH8" s="447" t="s">
        <v>95</v>
      </c>
      <c r="BI8" s="447" t="s">
        <v>337</v>
      </c>
      <c r="BJ8" s="441" t="s">
        <v>90</v>
      </c>
      <c r="BK8" s="442"/>
      <c r="BL8" s="442"/>
      <c r="BM8" s="456"/>
      <c r="BN8" s="518"/>
      <c r="BO8" s="512"/>
      <c r="BP8" s="513"/>
      <c r="BQ8" s="515"/>
    </row>
    <row r="9" spans="1:69" ht="81" customHeight="1" thickBot="1">
      <c r="A9" s="484"/>
      <c r="B9" s="487"/>
      <c r="C9" s="490"/>
      <c r="D9" s="459"/>
      <c r="E9" s="477"/>
      <c r="F9" s="459"/>
      <c r="G9" s="459"/>
      <c r="H9" s="459"/>
      <c r="I9" s="479"/>
      <c r="J9" s="453"/>
      <c r="K9" s="448"/>
      <c r="L9" s="448"/>
      <c r="M9" s="58" t="s">
        <v>91</v>
      </c>
      <c r="N9" s="58" t="s">
        <v>243</v>
      </c>
      <c r="O9" s="58" t="s">
        <v>92</v>
      </c>
      <c r="P9" s="58" t="s">
        <v>93</v>
      </c>
      <c r="Q9" s="448"/>
      <c r="R9" s="448"/>
      <c r="S9" s="448"/>
      <c r="T9" s="58" t="s">
        <v>91</v>
      </c>
      <c r="U9" s="58" t="s">
        <v>243</v>
      </c>
      <c r="V9" s="58" t="s">
        <v>92</v>
      </c>
      <c r="W9" s="181" t="s">
        <v>93</v>
      </c>
      <c r="X9" s="453"/>
      <c r="Y9" s="448"/>
      <c r="Z9" s="448"/>
      <c r="AA9" s="58" t="s">
        <v>91</v>
      </c>
      <c r="AB9" s="58" t="s">
        <v>243</v>
      </c>
      <c r="AC9" s="58" t="s">
        <v>92</v>
      </c>
      <c r="AD9" s="58" t="s">
        <v>93</v>
      </c>
      <c r="AE9" s="448"/>
      <c r="AF9" s="448"/>
      <c r="AG9" s="448"/>
      <c r="AH9" s="58" t="s">
        <v>91</v>
      </c>
      <c r="AI9" s="58" t="s">
        <v>243</v>
      </c>
      <c r="AJ9" s="58" t="s">
        <v>92</v>
      </c>
      <c r="AK9" s="181" t="s">
        <v>93</v>
      </c>
      <c r="AL9" s="461"/>
      <c r="AM9" s="448"/>
      <c r="AN9" s="448"/>
      <c r="AO9" s="58" t="s">
        <v>91</v>
      </c>
      <c r="AP9" s="58" t="s">
        <v>243</v>
      </c>
      <c r="AQ9" s="58" t="s">
        <v>92</v>
      </c>
      <c r="AR9" s="58" t="s">
        <v>93</v>
      </c>
      <c r="AS9" s="448"/>
      <c r="AT9" s="448"/>
      <c r="AU9" s="448"/>
      <c r="AV9" s="58" t="s">
        <v>91</v>
      </c>
      <c r="AW9" s="58" t="s">
        <v>243</v>
      </c>
      <c r="AX9" s="58" t="s">
        <v>92</v>
      </c>
      <c r="AY9" s="181" t="s">
        <v>93</v>
      </c>
      <c r="AZ9" s="461"/>
      <c r="BA9" s="448"/>
      <c r="BB9" s="448"/>
      <c r="BC9" s="58" t="s">
        <v>91</v>
      </c>
      <c r="BD9" s="58" t="s">
        <v>243</v>
      </c>
      <c r="BE9" s="58" t="s">
        <v>92</v>
      </c>
      <c r="BF9" s="58" t="s">
        <v>93</v>
      </c>
      <c r="BG9" s="448"/>
      <c r="BH9" s="448"/>
      <c r="BI9" s="448"/>
      <c r="BJ9" s="58" t="s">
        <v>91</v>
      </c>
      <c r="BK9" s="58" t="s">
        <v>243</v>
      </c>
      <c r="BL9" s="58" t="s">
        <v>92</v>
      </c>
      <c r="BM9" s="275" t="s">
        <v>93</v>
      </c>
      <c r="BN9" s="519"/>
      <c r="BO9" s="461"/>
      <c r="BP9" s="448"/>
      <c r="BQ9" s="516"/>
    </row>
    <row r="10" spans="1:69" ht="12.75">
      <c r="A10" s="198" t="s">
        <v>4</v>
      </c>
      <c r="B10" s="57" t="s">
        <v>6</v>
      </c>
      <c r="C10" s="167" t="s">
        <v>9</v>
      </c>
      <c r="D10" s="56" t="s">
        <v>12</v>
      </c>
      <c r="E10" s="57" t="s">
        <v>15</v>
      </c>
      <c r="F10" s="167" t="s">
        <v>10</v>
      </c>
      <c r="G10" s="56" t="s">
        <v>3</v>
      </c>
      <c r="H10" s="57" t="s">
        <v>21</v>
      </c>
      <c r="I10" s="175" t="s">
        <v>24</v>
      </c>
      <c r="J10" s="167" t="s">
        <v>26</v>
      </c>
      <c r="K10" s="57" t="s">
        <v>28</v>
      </c>
      <c r="L10" s="167" t="s">
        <v>30</v>
      </c>
      <c r="M10" s="56" t="s">
        <v>32</v>
      </c>
      <c r="N10" s="57" t="s">
        <v>34</v>
      </c>
      <c r="O10" s="167" t="s">
        <v>37</v>
      </c>
      <c r="P10" s="56" t="s">
        <v>39</v>
      </c>
      <c r="Q10" s="57" t="s">
        <v>41</v>
      </c>
      <c r="R10" s="167" t="s">
        <v>43</v>
      </c>
      <c r="S10" s="56" t="s">
        <v>45</v>
      </c>
      <c r="T10" s="57" t="s">
        <v>47</v>
      </c>
      <c r="U10" s="167" t="s">
        <v>48</v>
      </c>
      <c r="V10" s="56" t="s">
        <v>52</v>
      </c>
      <c r="W10" s="180" t="s">
        <v>54</v>
      </c>
      <c r="X10" s="167" t="s">
        <v>58</v>
      </c>
      <c r="Y10" s="56" t="s">
        <v>60</v>
      </c>
      <c r="Z10" s="57" t="s">
        <v>62</v>
      </c>
      <c r="AA10" s="167" t="s">
        <v>64</v>
      </c>
      <c r="AB10" s="56" t="s">
        <v>65</v>
      </c>
      <c r="AC10" s="57" t="s">
        <v>67</v>
      </c>
      <c r="AD10" s="167" t="s">
        <v>68</v>
      </c>
      <c r="AE10" s="56" t="s">
        <v>69</v>
      </c>
      <c r="AF10" s="57" t="s">
        <v>244</v>
      </c>
      <c r="AG10" s="167" t="s">
        <v>70</v>
      </c>
      <c r="AH10" s="56" t="s">
        <v>245</v>
      </c>
      <c r="AI10" s="57" t="s">
        <v>246</v>
      </c>
      <c r="AJ10" s="167" t="s">
        <v>247</v>
      </c>
      <c r="AK10" s="180" t="s">
        <v>248</v>
      </c>
      <c r="AL10" s="175" t="s">
        <v>249</v>
      </c>
      <c r="AM10" s="167" t="s">
        <v>250</v>
      </c>
      <c r="AN10" s="56" t="s">
        <v>251</v>
      </c>
      <c r="AO10" s="57" t="s">
        <v>252</v>
      </c>
      <c r="AP10" s="167" t="s">
        <v>253</v>
      </c>
      <c r="AQ10" s="56" t="s">
        <v>254</v>
      </c>
      <c r="AR10" s="57" t="s">
        <v>255</v>
      </c>
      <c r="AS10" s="167" t="s">
        <v>256</v>
      </c>
      <c r="AT10" s="56" t="s">
        <v>257</v>
      </c>
      <c r="AU10" s="57" t="s">
        <v>258</v>
      </c>
      <c r="AV10" s="167" t="s">
        <v>259</v>
      </c>
      <c r="AW10" s="56" t="s">
        <v>260</v>
      </c>
      <c r="AX10" s="57" t="s">
        <v>96</v>
      </c>
      <c r="AY10" s="197" t="s">
        <v>261</v>
      </c>
      <c r="AZ10" s="167" t="s">
        <v>262</v>
      </c>
      <c r="BA10" s="57" t="s">
        <v>263</v>
      </c>
      <c r="BB10" s="167" t="s">
        <v>264</v>
      </c>
      <c r="BC10" s="56" t="s">
        <v>265</v>
      </c>
      <c r="BD10" s="57" t="s">
        <v>266</v>
      </c>
      <c r="BE10" s="167" t="s">
        <v>267</v>
      </c>
      <c r="BF10" s="56" t="s">
        <v>268</v>
      </c>
      <c r="BG10" s="57" t="s">
        <v>269</v>
      </c>
      <c r="BH10" s="167" t="s">
        <v>270</v>
      </c>
      <c r="BI10" s="56" t="s">
        <v>271</v>
      </c>
      <c r="BJ10" s="57" t="s">
        <v>272</v>
      </c>
      <c r="BK10" s="167" t="s">
        <v>273</v>
      </c>
      <c r="BL10" s="56" t="s">
        <v>274</v>
      </c>
      <c r="BM10" s="57" t="s">
        <v>275</v>
      </c>
      <c r="BN10" s="282" t="s">
        <v>276</v>
      </c>
      <c r="BO10" s="174" t="s">
        <v>277</v>
      </c>
      <c r="BP10" s="57" t="s">
        <v>278</v>
      </c>
      <c r="BQ10" s="199" t="s">
        <v>279</v>
      </c>
    </row>
    <row r="11" spans="1:69" ht="13.5" thickBot="1">
      <c r="A11" s="200"/>
      <c r="B11" s="59" t="s">
        <v>97</v>
      </c>
      <c r="C11" s="60"/>
      <c r="D11" s="61"/>
      <c r="E11" s="61"/>
      <c r="F11" s="61"/>
      <c r="G11" s="61"/>
      <c r="H11" s="61"/>
      <c r="I11" s="61"/>
      <c r="J11" s="182">
        <f>J12/17</f>
        <v>54</v>
      </c>
      <c r="K11" s="63"/>
      <c r="L11" s="62">
        <f>L12/17</f>
        <v>36</v>
      </c>
      <c r="M11" s="64"/>
      <c r="N11" s="64"/>
      <c r="O11" s="64"/>
      <c r="P11" s="64"/>
      <c r="Q11" s="62">
        <f>Q12/22</f>
        <v>54</v>
      </c>
      <c r="R11" s="63"/>
      <c r="S11" s="62">
        <f>S12/22</f>
        <v>36</v>
      </c>
      <c r="T11" s="64"/>
      <c r="U11" s="64"/>
      <c r="V11" s="64"/>
      <c r="W11" s="183"/>
      <c r="X11" s="195">
        <f>X28/17</f>
        <v>54</v>
      </c>
      <c r="Y11" s="66"/>
      <c r="Z11" s="65">
        <f>Z28/17</f>
        <v>36</v>
      </c>
      <c r="AA11" s="66"/>
      <c r="AB11" s="66"/>
      <c r="AC11" s="66"/>
      <c r="AD11" s="66"/>
      <c r="AE11" s="65">
        <f>AE28/22</f>
        <v>54</v>
      </c>
      <c r="AF11" s="66"/>
      <c r="AG11" s="65">
        <f>AG28/22</f>
        <v>36</v>
      </c>
      <c r="AH11" s="66"/>
      <c r="AI11" s="66"/>
      <c r="AJ11" s="66"/>
      <c r="AK11" s="196"/>
      <c r="AL11" s="195">
        <f>AL28/13</f>
        <v>54</v>
      </c>
      <c r="AM11" s="66"/>
      <c r="AN11" s="65">
        <f>AN28/13</f>
        <v>36</v>
      </c>
      <c r="AO11" s="66"/>
      <c r="AP11" s="66"/>
      <c r="AQ11" s="66"/>
      <c r="AR11" s="66"/>
      <c r="AS11" s="65">
        <f>AS28/12</f>
        <v>54</v>
      </c>
      <c r="AT11" s="66"/>
      <c r="AU11" s="65">
        <f>AU28/12</f>
        <v>36</v>
      </c>
      <c r="AV11" s="66"/>
      <c r="AW11" s="66"/>
      <c r="AX11" s="66"/>
      <c r="AY11" s="196"/>
      <c r="AZ11" s="195">
        <f>AZ28/17</f>
        <v>54</v>
      </c>
      <c r="BA11" s="66"/>
      <c r="BB11" s="65">
        <f>BB28/17</f>
        <v>36</v>
      </c>
      <c r="BC11" s="66"/>
      <c r="BD11" s="66"/>
      <c r="BE11" s="66"/>
      <c r="BF11" s="298"/>
      <c r="BG11" s="65">
        <f>BG28/5</f>
        <v>54</v>
      </c>
      <c r="BH11" s="66"/>
      <c r="BI11" s="65">
        <f>BI28/5</f>
        <v>36</v>
      </c>
      <c r="BJ11" s="66"/>
      <c r="BK11" s="66"/>
      <c r="BL11" s="64"/>
      <c r="BM11" s="64"/>
      <c r="BN11" s="283"/>
      <c r="BO11" s="64"/>
      <c r="BP11" s="64"/>
      <c r="BQ11" s="201"/>
    </row>
    <row r="12" spans="1:69" ht="13.5" thickBot="1">
      <c r="A12" s="202" t="s">
        <v>168</v>
      </c>
      <c r="B12" s="68" t="s">
        <v>169</v>
      </c>
      <c r="C12" s="69">
        <f>C13+C25</f>
        <v>2106</v>
      </c>
      <c r="D12" s="69">
        <f>D13+D25</f>
        <v>702</v>
      </c>
      <c r="E12" s="69">
        <f>E13+E25</f>
        <v>1404</v>
      </c>
      <c r="F12" s="69">
        <f>F13+F25</f>
        <v>1404</v>
      </c>
      <c r="G12" s="69"/>
      <c r="H12" s="69">
        <f aca="true" t="shared" si="0" ref="H12:M12">H13+H25</f>
        <v>0</v>
      </c>
      <c r="I12" s="98">
        <f t="shared" si="0"/>
        <v>0</v>
      </c>
      <c r="J12" s="69">
        <f t="shared" si="0"/>
        <v>918</v>
      </c>
      <c r="K12" s="69">
        <f t="shared" si="0"/>
        <v>306</v>
      </c>
      <c r="L12" s="69">
        <f t="shared" si="0"/>
        <v>612</v>
      </c>
      <c r="M12" s="69">
        <f t="shared" si="0"/>
        <v>612</v>
      </c>
      <c r="N12" s="69"/>
      <c r="O12" s="69">
        <f aca="true" t="shared" si="1" ref="O12:T12">O13+O25</f>
        <v>0</v>
      </c>
      <c r="P12" s="69">
        <f t="shared" si="1"/>
        <v>0</v>
      </c>
      <c r="Q12" s="69">
        <f t="shared" si="1"/>
        <v>1188</v>
      </c>
      <c r="R12" s="69">
        <f t="shared" si="1"/>
        <v>396</v>
      </c>
      <c r="S12" s="69">
        <f t="shared" si="1"/>
        <v>792</v>
      </c>
      <c r="T12" s="69">
        <f t="shared" si="1"/>
        <v>792</v>
      </c>
      <c r="U12" s="69"/>
      <c r="V12" s="69">
        <f>V13+V25</f>
        <v>0</v>
      </c>
      <c r="W12" s="99">
        <f>W13+W25</f>
        <v>0</v>
      </c>
      <c r="X12" s="69"/>
      <c r="Y12" s="70"/>
      <c r="Z12" s="70"/>
      <c r="AA12" s="70"/>
      <c r="AB12" s="70"/>
      <c r="AC12" s="70"/>
      <c r="AD12" s="185"/>
      <c r="AE12" s="73"/>
      <c r="AF12" s="70"/>
      <c r="AG12" s="70"/>
      <c r="AH12" s="70"/>
      <c r="AI12" s="70"/>
      <c r="AJ12" s="70"/>
      <c r="AK12" s="185"/>
      <c r="AL12" s="69"/>
      <c r="AM12" s="70"/>
      <c r="AN12" s="70"/>
      <c r="AO12" s="70"/>
      <c r="AP12" s="70"/>
      <c r="AQ12" s="70"/>
      <c r="AR12" s="185"/>
      <c r="AS12" s="73"/>
      <c r="AT12" s="70"/>
      <c r="AU12" s="70"/>
      <c r="AV12" s="70"/>
      <c r="AW12" s="70"/>
      <c r="AX12" s="70"/>
      <c r="AY12" s="185"/>
      <c r="AZ12" s="69"/>
      <c r="BA12" s="70"/>
      <c r="BB12" s="70"/>
      <c r="BC12" s="71"/>
      <c r="BD12" s="71"/>
      <c r="BE12" s="71"/>
      <c r="BF12" s="185"/>
      <c r="BG12" s="73"/>
      <c r="BH12" s="71"/>
      <c r="BI12" s="70"/>
      <c r="BJ12" s="70"/>
      <c r="BK12" s="70"/>
      <c r="BL12" s="70"/>
      <c r="BM12" s="71"/>
      <c r="BN12" s="295"/>
      <c r="BO12" s="276"/>
      <c r="BP12" s="75"/>
      <c r="BQ12" s="203"/>
    </row>
    <row r="13" spans="1:69" ht="13.5" thickBot="1">
      <c r="A13" s="202" t="s">
        <v>183</v>
      </c>
      <c r="B13" s="68" t="s">
        <v>184</v>
      </c>
      <c r="C13" s="69">
        <f>SUM(C14:C24)</f>
        <v>1755</v>
      </c>
      <c r="D13" s="69">
        <f aca="true" t="shared" si="2" ref="D13:W13">SUM(D14:D24)</f>
        <v>585</v>
      </c>
      <c r="E13" s="69">
        <f t="shared" si="2"/>
        <v>1170</v>
      </c>
      <c r="F13" s="69">
        <f t="shared" si="2"/>
        <v>1170</v>
      </c>
      <c r="G13" s="69"/>
      <c r="H13" s="69">
        <f t="shared" si="2"/>
        <v>0</v>
      </c>
      <c r="I13" s="98">
        <f t="shared" si="2"/>
        <v>0</v>
      </c>
      <c r="J13" s="69">
        <f t="shared" si="2"/>
        <v>799</v>
      </c>
      <c r="K13" s="69">
        <f t="shared" si="2"/>
        <v>266</v>
      </c>
      <c r="L13" s="69">
        <f t="shared" si="2"/>
        <v>533</v>
      </c>
      <c r="M13" s="69">
        <f t="shared" si="2"/>
        <v>533</v>
      </c>
      <c r="N13" s="69"/>
      <c r="O13" s="69">
        <f t="shared" si="2"/>
        <v>0</v>
      </c>
      <c r="P13" s="69">
        <f t="shared" si="2"/>
        <v>0</v>
      </c>
      <c r="Q13" s="69">
        <f t="shared" si="2"/>
        <v>956</v>
      </c>
      <c r="R13" s="69">
        <f t="shared" si="2"/>
        <v>319</v>
      </c>
      <c r="S13" s="69">
        <f t="shared" si="2"/>
        <v>637</v>
      </c>
      <c r="T13" s="69">
        <f t="shared" si="2"/>
        <v>637</v>
      </c>
      <c r="U13" s="69"/>
      <c r="V13" s="69">
        <f t="shared" si="2"/>
        <v>0</v>
      </c>
      <c r="W13" s="99">
        <f t="shared" si="2"/>
        <v>0</v>
      </c>
      <c r="X13" s="69"/>
      <c r="Y13" s="70"/>
      <c r="Z13" s="70"/>
      <c r="AA13" s="70"/>
      <c r="AB13" s="70"/>
      <c r="AC13" s="70"/>
      <c r="AD13" s="185"/>
      <c r="AE13" s="73"/>
      <c r="AF13" s="70"/>
      <c r="AG13" s="70"/>
      <c r="AH13" s="70"/>
      <c r="AI13" s="70"/>
      <c r="AJ13" s="70"/>
      <c r="AK13" s="185"/>
      <c r="AL13" s="69"/>
      <c r="AM13" s="70"/>
      <c r="AN13" s="70"/>
      <c r="AO13" s="70"/>
      <c r="AP13" s="70"/>
      <c r="AQ13" s="70"/>
      <c r="AR13" s="185"/>
      <c r="AS13" s="73"/>
      <c r="AT13" s="70"/>
      <c r="AU13" s="70"/>
      <c r="AV13" s="70"/>
      <c r="AW13" s="70"/>
      <c r="AX13" s="70"/>
      <c r="AY13" s="185"/>
      <c r="AZ13" s="69"/>
      <c r="BA13" s="70"/>
      <c r="BB13" s="70"/>
      <c r="BC13" s="71"/>
      <c r="BD13" s="71"/>
      <c r="BE13" s="71"/>
      <c r="BF13" s="185"/>
      <c r="BG13" s="299"/>
      <c r="BH13" s="71"/>
      <c r="BI13" s="70"/>
      <c r="BJ13" s="70"/>
      <c r="BK13" s="70"/>
      <c r="BL13" s="70"/>
      <c r="BM13" s="71"/>
      <c r="BN13" s="297"/>
      <c r="BO13" s="276"/>
      <c r="BP13" s="75"/>
      <c r="BQ13" s="203"/>
    </row>
    <row r="14" spans="1:69" ht="12.75">
      <c r="A14" s="204" t="s">
        <v>185</v>
      </c>
      <c r="B14" s="77" t="s">
        <v>240</v>
      </c>
      <c r="C14" s="323">
        <f>J14+Q14+X14+AE14+AL14+AS14+AZ14+BG14</f>
        <v>175</v>
      </c>
      <c r="D14" s="323">
        <f>K14+R14+Y14+AF14+AM14+AT14+BA14+BH14</f>
        <v>58</v>
      </c>
      <c r="E14" s="323">
        <f>L14+S14+Z14+AG14+AN14+AU14+BB14+BI14</f>
        <v>117</v>
      </c>
      <c r="F14" s="323">
        <f>M14+T14+AA14+AH14+AO14+AV14+BC14+BJ14</f>
        <v>117</v>
      </c>
      <c r="G14" s="323"/>
      <c r="H14" s="323"/>
      <c r="I14" s="323"/>
      <c r="J14" s="80">
        <v>51</v>
      </c>
      <c r="K14" s="81">
        <v>17</v>
      </c>
      <c r="L14" s="81">
        <v>34</v>
      </c>
      <c r="M14" s="81">
        <v>34</v>
      </c>
      <c r="N14" s="81"/>
      <c r="O14" s="81"/>
      <c r="P14" s="82"/>
      <c r="Q14" s="83">
        <v>124</v>
      </c>
      <c r="R14" s="83">
        <v>41</v>
      </c>
      <c r="S14" s="83">
        <v>83</v>
      </c>
      <c r="T14" s="83">
        <v>83</v>
      </c>
      <c r="U14" s="83"/>
      <c r="V14" s="83"/>
      <c r="W14" s="82"/>
      <c r="X14" s="80"/>
      <c r="Y14" s="81"/>
      <c r="Z14" s="81"/>
      <c r="AA14" s="81"/>
      <c r="AB14" s="81"/>
      <c r="AC14" s="81"/>
      <c r="AD14" s="82"/>
      <c r="AE14" s="83"/>
      <c r="AF14" s="83"/>
      <c r="AG14" s="83"/>
      <c r="AH14" s="83"/>
      <c r="AI14" s="83"/>
      <c r="AJ14" s="83"/>
      <c r="AK14" s="82"/>
      <c r="AL14" s="80"/>
      <c r="AM14" s="81"/>
      <c r="AN14" s="81"/>
      <c r="AO14" s="81"/>
      <c r="AP14" s="81"/>
      <c r="AQ14" s="81"/>
      <c r="AR14" s="82"/>
      <c r="AS14" s="84"/>
      <c r="AT14" s="85"/>
      <c r="AU14" s="86"/>
      <c r="AV14" s="85"/>
      <c r="AW14" s="85"/>
      <c r="AX14" s="85"/>
      <c r="AY14" s="82"/>
      <c r="AZ14" s="87"/>
      <c r="BA14" s="88"/>
      <c r="BB14" s="88"/>
      <c r="BC14" s="88"/>
      <c r="BD14" s="88"/>
      <c r="BE14" s="88"/>
      <c r="BF14" s="89"/>
      <c r="BG14" s="87"/>
      <c r="BH14" s="88"/>
      <c r="BI14" s="88"/>
      <c r="BJ14" s="88"/>
      <c r="BK14" s="88"/>
      <c r="BL14" s="88"/>
      <c r="BM14" s="269"/>
      <c r="BN14" s="294"/>
      <c r="BO14" s="265">
        <v>2</v>
      </c>
      <c r="BP14" s="85"/>
      <c r="BQ14" s="205"/>
    </row>
    <row r="15" spans="1:69" ht="12.75">
      <c r="A15" s="204" t="s">
        <v>185</v>
      </c>
      <c r="B15" s="77" t="s">
        <v>241</v>
      </c>
      <c r="C15" s="323">
        <f aca="true" t="shared" si="3" ref="C15:C24">J15+Q15+X15+AE15+AL15+AS15+AZ15+BG15</f>
        <v>292</v>
      </c>
      <c r="D15" s="323">
        <f aca="true" t="shared" si="4" ref="D15:D24">K15+R15+Y15+AF15+AM15+AT15+BA15+BH15</f>
        <v>97</v>
      </c>
      <c r="E15" s="323">
        <f aca="true" t="shared" si="5" ref="E15:E24">L15+S15+Z15+AG15+AN15+AU15+BB15+BI15</f>
        <v>195</v>
      </c>
      <c r="F15" s="323">
        <f aca="true" t="shared" si="6" ref="F15:F24">M15+T15+AA15+AH15+AO15+AV15+BC15+BJ15</f>
        <v>195</v>
      </c>
      <c r="G15" s="323"/>
      <c r="H15" s="323"/>
      <c r="I15" s="323"/>
      <c r="J15" s="170">
        <v>146</v>
      </c>
      <c r="K15" s="171">
        <v>49</v>
      </c>
      <c r="L15" s="171">
        <v>97</v>
      </c>
      <c r="M15" s="171">
        <v>97</v>
      </c>
      <c r="N15" s="171"/>
      <c r="O15" s="171"/>
      <c r="P15" s="82"/>
      <c r="Q15" s="83">
        <v>146</v>
      </c>
      <c r="R15" s="83">
        <v>48</v>
      </c>
      <c r="S15" s="83">
        <v>98</v>
      </c>
      <c r="T15" s="83">
        <v>98</v>
      </c>
      <c r="U15" s="83"/>
      <c r="V15" s="83"/>
      <c r="W15" s="82"/>
      <c r="X15" s="170"/>
      <c r="Y15" s="171"/>
      <c r="Z15" s="171"/>
      <c r="AA15" s="171"/>
      <c r="AB15" s="171"/>
      <c r="AC15" s="171"/>
      <c r="AD15" s="82"/>
      <c r="AE15" s="83"/>
      <c r="AF15" s="83"/>
      <c r="AG15" s="83"/>
      <c r="AH15" s="83"/>
      <c r="AI15" s="83"/>
      <c r="AJ15" s="83"/>
      <c r="AK15" s="82"/>
      <c r="AL15" s="170"/>
      <c r="AM15" s="171"/>
      <c r="AN15" s="171"/>
      <c r="AO15" s="171"/>
      <c r="AP15" s="171"/>
      <c r="AQ15" s="171"/>
      <c r="AR15" s="82"/>
      <c r="AS15" s="84"/>
      <c r="AT15" s="85"/>
      <c r="AU15" s="86"/>
      <c r="AV15" s="85"/>
      <c r="AW15" s="85"/>
      <c r="AX15" s="85"/>
      <c r="AY15" s="82"/>
      <c r="AZ15" s="172"/>
      <c r="BA15" s="173"/>
      <c r="BB15" s="173"/>
      <c r="BC15" s="173"/>
      <c r="BD15" s="173"/>
      <c r="BE15" s="173"/>
      <c r="BF15" s="89"/>
      <c r="BG15" s="172"/>
      <c r="BH15" s="173"/>
      <c r="BI15" s="173"/>
      <c r="BJ15" s="173"/>
      <c r="BK15" s="173"/>
      <c r="BL15" s="173"/>
      <c r="BM15" s="270"/>
      <c r="BN15" s="284"/>
      <c r="BO15" s="265">
        <v>2</v>
      </c>
      <c r="BP15" s="85"/>
      <c r="BQ15" s="205"/>
    </row>
    <row r="16" spans="1:69" ht="12.75">
      <c r="A16" s="204" t="s">
        <v>186</v>
      </c>
      <c r="B16" s="91" t="s">
        <v>19</v>
      </c>
      <c r="C16" s="323">
        <f t="shared" si="3"/>
        <v>175</v>
      </c>
      <c r="D16" s="323">
        <f t="shared" si="4"/>
        <v>58</v>
      </c>
      <c r="E16" s="323">
        <f t="shared" si="5"/>
        <v>117</v>
      </c>
      <c r="F16" s="323">
        <f t="shared" si="6"/>
        <v>117</v>
      </c>
      <c r="G16" s="323"/>
      <c r="H16" s="323"/>
      <c r="I16" s="323"/>
      <c r="J16" s="84">
        <v>77</v>
      </c>
      <c r="K16" s="85">
        <v>26</v>
      </c>
      <c r="L16" s="86">
        <v>51</v>
      </c>
      <c r="M16" s="85">
        <v>51</v>
      </c>
      <c r="N16" s="85"/>
      <c r="O16" s="85"/>
      <c r="P16" s="82"/>
      <c r="Q16" s="84">
        <v>98</v>
      </c>
      <c r="R16" s="85">
        <v>32</v>
      </c>
      <c r="S16" s="86">
        <v>66</v>
      </c>
      <c r="T16" s="85">
        <v>66</v>
      </c>
      <c r="U16" s="85"/>
      <c r="V16" s="85"/>
      <c r="W16" s="82"/>
      <c r="X16" s="84"/>
      <c r="Y16" s="85"/>
      <c r="Z16" s="86"/>
      <c r="AA16" s="85"/>
      <c r="AB16" s="85"/>
      <c r="AC16" s="85"/>
      <c r="AD16" s="82"/>
      <c r="AE16" s="84"/>
      <c r="AF16" s="85"/>
      <c r="AG16" s="86"/>
      <c r="AH16" s="85"/>
      <c r="AI16" s="85"/>
      <c r="AJ16" s="85"/>
      <c r="AK16" s="82"/>
      <c r="AL16" s="84"/>
      <c r="AM16" s="85"/>
      <c r="AN16" s="86"/>
      <c r="AO16" s="85"/>
      <c r="AP16" s="85"/>
      <c r="AQ16" s="85"/>
      <c r="AR16" s="82"/>
      <c r="AS16" s="84"/>
      <c r="AT16" s="85"/>
      <c r="AU16" s="86"/>
      <c r="AV16" s="85"/>
      <c r="AW16" s="85"/>
      <c r="AX16" s="85"/>
      <c r="AY16" s="82"/>
      <c r="AZ16" s="92"/>
      <c r="BA16" s="85"/>
      <c r="BB16" s="85"/>
      <c r="BC16" s="85"/>
      <c r="BD16" s="85"/>
      <c r="BE16" s="85"/>
      <c r="BF16" s="82"/>
      <c r="BG16" s="92"/>
      <c r="BH16" s="85"/>
      <c r="BI16" s="85"/>
      <c r="BJ16" s="85"/>
      <c r="BK16" s="85"/>
      <c r="BL16" s="85"/>
      <c r="BM16" s="271"/>
      <c r="BN16" s="284"/>
      <c r="BO16" s="127"/>
      <c r="BP16" s="85"/>
      <c r="BQ16" s="207">
        <v>2</v>
      </c>
    </row>
    <row r="17" spans="1:69" ht="12.75">
      <c r="A17" s="204" t="s">
        <v>187</v>
      </c>
      <c r="B17" s="91" t="s">
        <v>17</v>
      </c>
      <c r="C17" s="323">
        <f t="shared" si="3"/>
        <v>234</v>
      </c>
      <c r="D17" s="323">
        <f t="shared" si="4"/>
        <v>78</v>
      </c>
      <c r="E17" s="323">
        <f t="shared" si="5"/>
        <v>156</v>
      </c>
      <c r="F17" s="323">
        <f t="shared" si="6"/>
        <v>156</v>
      </c>
      <c r="G17" s="323"/>
      <c r="H17" s="323"/>
      <c r="I17" s="323"/>
      <c r="J17" s="184">
        <v>118</v>
      </c>
      <c r="K17" s="94">
        <v>40</v>
      </c>
      <c r="L17" s="94">
        <v>78</v>
      </c>
      <c r="M17" s="94">
        <v>78</v>
      </c>
      <c r="N17" s="94"/>
      <c r="O17" s="94"/>
      <c r="P17" s="82"/>
      <c r="Q17" s="84">
        <v>116</v>
      </c>
      <c r="R17" s="85">
        <v>38</v>
      </c>
      <c r="S17" s="86">
        <v>78</v>
      </c>
      <c r="T17" s="85">
        <v>78</v>
      </c>
      <c r="U17" s="85"/>
      <c r="V17" s="85"/>
      <c r="W17" s="82"/>
      <c r="X17" s="184"/>
      <c r="Y17" s="94"/>
      <c r="Z17" s="94"/>
      <c r="AA17" s="94"/>
      <c r="AB17" s="94"/>
      <c r="AC17" s="94"/>
      <c r="AD17" s="82"/>
      <c r="AE17" s="84"/>
      <c r="AF17" s="85"/>
      <c r="AG17" s="86"/>
      <c r="AH17" s="85"/>
      <c r="AI17" s="85"/>
      <c r="AJ17" s="85"/>
      <c r="AK17" s="82"/>
      <c r="AL17" s="84"/>
      <c r="AM17" s="85"/>
      <c r="AN17" s="86"/>
      <c r="AO17" s="85"/>
      <c r="AP17" s="85"/>
      <c r="AQ17" s="85"/>
      <c r="AR17" s="82"/>
      <c r="AS17" s="83"/>
      <c r="AT17" s="85"/>
      <c r="AU17" s="86"/>
      <c r="AV17" s="85"/>
      <c r="AW17" s="85"/>
      <c r="AX17" s="85"/>
      <c r="AY17" s="82"/>
      <c r="AZ17" s="92"/>
      <c r="BA17" s="85"/>
      <c r="BB17" s="85"/>
      <c r="BC17" s="85"/>
      <c r="BD17" s="85"/>
      <c r="BE17" s="85"/>
      <c r="BF17" s="82"/>
      <c r="BG17" s="83"/>
      <c r="BH17" s="85"/>
      <c r="BI17" s="86"/>
      <c r="BJ17" s="85"/>
      <c r="BK17" s="85"/>
      <c r="BL17" s="85"/>
      <c r="BM17" s="271"/>
      <c r="BN17" s="284"/>
      <c r="BO17" s="127">
        <v>2</v>
      </c>
      <c r="BP17" s="85"/>
      <c r="BQ17" s="205"/>
    </row>
    <row r="18" spans="1:69" ht="12.75">
      <c r="A18" s="204" t="s">
        <v>188</v>
      </c>
      <c r="B18" s="91" t="s">
        <v>11</v>
      </c>
      <c r="C18" s="323">
        <f t="shared" si="3"/>
        <v>175</v>
      </c>
      <c r="D18" s="323">
        <f t="shared" si="4"/>
        <v>58</v>
      </c>
      <c r="E18" s="323">
        <f t="shared" si="5"/>
        <v>117</v>
      </c>
      <c r="F18" s="323">
        <f t="shared" si="6"/>
        <v>117</v>
      </c>
      <c r="G18" s="323"/>
      <c r="H18" s="323"/>
      <c r="I18" s="323"/>
      <c r="J18" s="84">
        <v>61</v>
      </c>
      <c r="K18" s="85">
        <v>20</v>
      </c>
      <c r="L18" s="86">
        <v>41</v>
      </c>
      <c r="M18" s="85">
        <v>41</v>
      </c>
      <c r="N18" s="85"/>
      <c r="O18" s="85"/>
      <c r="P18" s="82"/>
      <c r="Q18" s="84">
        <v>114</v>
      </c>
      <c r="R18" s="85">
        <v>38</v>
      </c>
      <c r="S18" s="86">
        <v>76</v>
      </c>
      <c r="T18" s="85">
        <v>76</v>
      </c>
      <c r="U18" s="85"/>
      <c r="V18" s="85"/>
      <c r="W18" s="82"/>
      <c r="X18" s="84"/>
      <c r="Y18" s="85"/>
      <c r="Z18" s="86"/>
      <c r="AA18" s="85"/>
      <c r="AB18" s="85"/>
      <c r="AC18" s="85"/>
      <c r="AD18" s="82"/>
      <c r="AE18" s="84"/>
      <c r="AF18" s="85"/>
      <c r="AG18" s="86"/>
      <c r="AH18" s="85"/>
      <c r="AI18" s="85"/>
      <c r="AJ18" s="85"/>
      <c r="AK18" s="82"/>
      <c r="AL18" s="84"/>
      <c r="AM18" s="85"/>
      <c r="AN18" s="86"/>
      <c r="AO18" s="85"/>
      <c r="AP18" s="85"/>
      <c r="AQ18" s="85"/>
      <c r="AR18" s="82"/>
      <c r="AS18" s="84"/>
      <c r="AT18" s="85"/>
      <c r="AU18" s="86"/>
      <c r="AV18" s="85"/>
      <c r="AW18" s="85"/>
      <c r="AX18" s="85"/>
      <c r="AY18" s="82"/>
      <c r="AZ18" s="84"/>
      <c r="BA18" s="85"/>
      <c r="BB18" s="86"/>
      <c r="BC18" s="85"/>
      <c r="BD18" s="85"/>
      <c r="BE18" s="85"/>
      <c r="BF18" s="82"/>
      <c r="BG18" s="84"/>
      <c r="BH18" s="85"/>
      <c r="BI18" s="86"/>
      <c r="BJ18" s="85"/>
      <c r="BK18" s="85"/>
      <c r="BL18" s="85"/>
      <c r="BM18" s="271"/>
      <c r="BN18" s="284"/>
      <c r="BO18" s="127"/>
      <c r="BP18" s="85"/>
      <c r="BQ18" s="205">
        <v>2</v>
      </c>
    </row>
    <row r="19" spans="1:69" ht="12.75">
      <c r="A19" s="204" t="s">
        <v>189</v>
      </c>
      <c r="B19" s="91" t="s">
        <v>170</v>
      </c>
      <c r="C19" s="323">
        <f t="shared" si="3"/>
        <v>105</v>
      </c>
      <c r="D19" s="323">
        <f t="shared" si="4"/>
        <v>35</v>
      </c>
      <c r="E19" s="323">
        <f t="shared" si="5"/>
        <v>70</v>
      </c>
      <c r="F19" s="323">
        <f t="shared" si="6"/>
        <v>70</v>
      </c>
      <c r="G19" s="323"/>
      <c r="H19" s="323"/>
      <c r="I19" s="323"/>
      <c r="J19" s="84">
        <v>50</v>
      </c>
      <c r="K19" s="85">
        <v>16</v>
      </c>
      <c r="L19" s="86">
        <v>34</v>
      </c>
      <c r="M19" s="85">
        <v>34</v>
      </c>
      <c r="N19" s="85"/>
      <c r="O19" s="85"/>
      <c r="P19" s="82"/>
      <c r="Q19" s="83">
        <v>55</v>
      </c>
      <c r="R19" s="85">
        <v>19</v>
      </c>
      <c r="S19" s="86">
        <v>36</v>
      </c>
      <c r="T19" s="85">
        <v>36</v>
      </c>
      <c r="U19" s="85"/>
      <c r="V19" s="85"/>
      <c r="W19" s="82"/>
      <c r="X19" s="84"/>
      <c r="Y19" s="85"/>
      <c r="Z19" s="86"/>
      <c r="AA19" s="85"/>
      <c r="AB19" s="85"/>
      <c r="AC19" s="85"/>
      <c r="AD19" s="82"/>
      <c r="AE19" s="83"/>
      <c r="AF19" s="85"/>
      <c r="AG19" s="86"/>
      <c r="AH19" s="85"/>
      <c r="AI19" s="85"/>
      <c r="AJ19" s="85"/>
      <c r="AK19" s="82"/>
      <c r="AL19" s="84"/>
      <c r="AM19" s="85"/>
      <c r="AN19" s="86"/>
      <c r="AO19" s="85"/>
      <c r="AP19" s="85"/>
      <c r="AQ19" s="85"/>
      <c r="AR19" s="82"/>
      <c r="AS19" s="84"/>
      <c r="AT19" s="85"/>
      <c r="AU19" s="86"/>
      <c r="AV19" s="85"/>
      <c r="AW19" s="85"/>
      <c r="AX19" s="85"/>
      <c r="AY19" s="82"/>
      <c r="AZ19" s="92"/>
      <c r="BA19" s="85"/>
      <c r="BB19" s="85"/>
      <c r="BC19" s="85"/>
      <c r="BD19" s="85"/>
      <c r="BE19" s="85"/>
      <c r="BF19" s="82"/>
      <c r="BG19" s="92"/>
      <c r="BH19" s="85"/>
      <c r="BI19" s="85"/>
      <c r="BJ19" s="85"/>
      <c r="BK19" s="85"/>
      <c r="BL19" s="85"/>
      <c r="BM19" s="271"/>
      <c r="BN19" s="284"/>
      <c r="BO19" s="265"/>
      <c r="BP19" s="85"/>
      <c r="BQ19" s="205">
        <v>2</v>
      </c>
    </row>
    <row r="20" spans="1:69" ht="12.75">
      <c r="A20" s="204" t="s">
        <v>190</v>
      </c>
      <c r="B20" s="91" t="s">
        <v>282</v>
      </c>
      <c r="C20" s="323">
        <f t="shared" si="3"/>
        <v>214</v>
      </c>
      <c r="D20" s="323">
        <f t="shared" si="4"/>
        <v>71</v>
      </c>
      <c r="E20" s="323">
        <f t="shared" si="5"/>
        <v>143</v>
      </c>
      <c r="F20" s="323">
        <f t="shared" si="6"/>
        <v>143</v>
      </c>
      <c r="G20" s="323"/>
      <c r="H20" s="323"/>
      <c r="I20" s="323"/>
      <c r="J20" s="84">
        <v>108</v>
      </c>
      <c r="K20" s="85">
        <v>36</v>
      </c>
      <c r="L20" s="86">
        <v>72</v>
      </c>
      <c r="M20" s="85">
        <v>72</v>
      </c>
      <c r="N20" s="85"/>
      <c r="O20" s="85"/>
      <c r="P20" s="82"/>
      <c r="Q20" s="84">
        <v>106</v>
      </c>
      <c r="R20" s="85">
        <v>35</v>
      </c>
      <c r="S20" s="86">
        <v>71</v>
      </c>
      <c r="T20" s="85">
        <v>71</v>
      </c>
      <c r="U20" s="85"/>
      <c r="V20" s="85"/>
      <c r="W20" s="82"/>
      <c r="X20" s="84"/>
      <c r="Y20" s="85"/>
      <c r="Z20" s="86"/>
      <c r="AA20" s="85"/>
      <c r="AB20" s="85"/>
      <c r="AC20" s="85"/>
      <c r="AD20" s="82"/>
      <c r="AE20" s="84"/>
      <c r="AF20" s="85"/>
      <c r="AG20" s="86"/>
      <c r="AH20" s="85"/>
      <c r="AI20" s="85"/>
      <c r="AJ20" s="85"/>
      <c r="AK20" s="82"/>
      <c r="AL20" s="84"/>
      <c r="AM20" s="85"/>
      <c r="AN20" s="86"/>
      <c r="AO20" s="85"/>
      <c r="AP20" s="85"/>
      <c r="AQ20" s="85"/>
      <c r="AR20" s="82"/>
      <c r="AS20" s="84"/>
      <c r="AT20" s="85"/>
      <c r="AU20" s="86"/>
      <c r="AV20" s="85"/>
      <c r="AW20" s="85"/>
      <c r="AX20" s="85"/>
      <c r="AY20" s="82"/>
      <c r="AZ20" s="92"/>
      <c r="BA20" s="85"/>
      <c r="BB20" s="85"/>
      <c r="BC20" s="85"/>
      <c r="BD20" s="85"/>
      <c r="BE20" s="85"/>
      <c r="BF20" s="82"/>
      <c r="BG20" s="92"/>
      <c r="BH20" s="85"/>
      <c r="BI20" s="85"/>
      <c r="BJ20" s="85"/>
      <c r="BK20" s="85"/>
      <c r="BL20" s="85"/>
      <c r="BM20" s="271"/>
      <c r="BN20" s="284"/>
      <c r="BO20" s="265"/>
      <c r="BP20" s="85"/>
      <c r="BQ20" s="205">
        <v>2</v>
      </c>
    </row>
    <row r="21" spans="1:69" ht="12.75">
      <c r="A21" s="204" t="s">
        <v>191</v>
      </c>
      <c r="B21" s="91" t="s">
        <v>283</v>
      </c>
      <c r="C21" s="323">
        <f t="shared" si="3"/>
        <v>162</v>
      </c>
      <c r="D21" s="323">
        <f t="shared" si="4"/>
        <v>54</v>
      </c>
      <c r="E21" s="323">
        <f t="shared" si="5"/>
        <v>108</v>
      </c>
      <c r="F21" s="323">
        <f t="shared" si="6"/>
        <v>108</v>
      </c>
      <c r="G21" s="323"/>
      <c r="H21" s="323"/>
      <c r="I21" s="323"/>
      <c r="J21" s="84">
        <v>80</v>
      </c>
      <c r="K21" s="85">
        <v>26</v>
      </c>
      <c r="L21" s="86">
        <v>54</v>
      </c>
      <c r="M21" s="85">
        <v>54</v>
      </c>
      <c r="N21" s="85"/>
      <c r="O21" s="85"/>
      <c r="P21" s="82"/>
      <c r="Q21" s="84">
        <v>82</v>
      </c>
      <c r="R21" s="85">
        <v>28</v>
      </c>
      <c r="S21" s="86">
        <v>54</v>
      </c>
      <c r="T21" s="85">
        <v>54</v>
      </c>
      <c r="U21" s="85"/>
      <c r="V21" s="85"/>
      <c r="W21" s="82"/>
      <c r="X21" s="84"/>
      <c r="Y21" s="85"/>
      <c r="Z21" s="86"/>
      <c r="AA21" s="85"/>
      <c r="AB21" s="85"/>
      <c r="AC21" s="85"/>
      <c r="AD21" s="82"/>
      <c r="AE21" s="84"/>
      <c r="AF21" s="85"/>
      <c r="AG21" s="86"/>
      <c r="AH21" s="85"/>
      <c r="AI21" s="85"/>
      <c r="AJ21" s="85"/>
      <c r="AK21" s="82"/>
      <c r="AL21" s="84"/>
      <c r="AM21" s="85"/>
      <c r="AN21" s="86"/>
      <c r="AO21" s="85"/>
      <c r="AP21" s="85"/>
      <c r="AQ21" s="85"/>
      <c r="AR21" s="82"/>
      <c r="AS21" s="84"/>
      <c r="AT21" s="85"/>
      <c r="AU21" s="86"/>
      <c r="AV21" s="85"/>
      <c r="AW21" s="85"/>
      <c r="AX21" s="85"/>
      <c r="AY21" s="82"/>
      <c r="AZ21" s="92"/>
      <c r="BA21" s="85"/>
      <c r="BB21" s="85"/>
      <c r="BC21" s="85"/>
      <c r="BD21" s="85"/>
      <c r="BE21" s="85"/>
      <c r="BF21" s="82"/>
      <c r="BG21" s="92"/>
      <c r="BH21" s="85"/>
      <c r="BI21" s="85"/>
      <c r="BJ21" s="85"/>
      <c r="BK21" s="85"/>
      <c r="BL21" s="85"/>
      <c r="BM21" s="271"/>
      <c r="BN21" s="284"/>
      <c r="BO21" s="265">
        <v>2</v>
      </c>
      <c r="BP21" s="85"/>
      <c r="BQ21" s="206"/>
    </row>
    <row r="22" spans="1:69" ht="12.75">
      <c r="A22" s="204" t="s">
        <v>192</v>
      </c>
      <c r="B22" s="91" t="s">
        <v>181</v>
      </c>
      <c r="C22" s="323">
        <f t="shared" si="3"/>
        <v>108</v>
      </c>
      <c r="D22" s="323">
        <f t="shared" si="4"/>
        <v>36</v>
      </c>
      <c r="E22" s="323">
        <f t="shared" si="5"/>
        <v>72</v>
      </c>
      <c r="F22" s="323">
        <f t="shared" si="6"/>
        <v>72</v>
      </c>
      <c r="G22" s="323"/>
      <c r="H22" s="323"/>
      <c r="I22" s="323"/>
      <c r="J22" s="84">
        <v>108</v>
      </c>
      <c r="K22" s="95">
        <v>36</v>
      </c>
      <c r="L22" s="96">
        <v>72</v>
      </c>
      <c r="M22" s="97">
        <v>72</v>
      </c>
      <c r="N22" s="97"/>
      <c r="O22" s="97"/>
      <c r="P22" s="82"/>
      <c r="Q22" s="84"/>
      <c r="R22" s="85"/>
      <c r="S22" s="86"/>
      <c r="T22" s="85"/>
      <c r="U22" s="85"/>
      <c r="V22" s="85"/>
      <c r="W22" s="82"/>
      <c r="X22" s="84"/>
      <c r="Y22" s="95"/>
      <c r="Z22" s="96"/>
      <c r="AA22" s="97"/>
      <c r="AB22" s="97"/>
      <c r="AC22" s="97"/>
      <c r="AD22" s="82"/>
      <c r="AE22" s="84"/>
      <c r="AF22" s="85"/>
      <c r="AG22" s="86"/>
      <c r="AH22" s="85"/>
      <c r="AI22" s="85"/>
      <c r="AJ22" s="85"/>
      <c r="AK22" s="82"/>
      <c r="AL22" s="84"/>
      <c r="AM22" s="95"/>
      <c r="AN22" s="96"/>
      <c r="AO22" s="97"/>
      <c r="AP22" s="97"/>
      <c r="AQ22" s="97"/>
      <c r="AR22" s="82"/>
      <c r="AS22" s="84"/>
      <c r="AT22" s="85"/>
      <c r="AU22" s="86"/>
      <c r="AV22" s="85"/>
      <c r="AW22" s="85"/>
      <c r="AX22" s="85"/>
      <c r="AY22" s="82"/>
      <c r="AZ22" s="92"/>
      <c r="BA22" s="85"/>
      <c r="BB22" s="85"/>
      <c r="BC22" s="85"/>
      <c r="BD22" s="85"/>
      <c r="BE22" s="85"/>
      <c r="BF22" s="82"/>
      <c r="BG22" s="84"/>
      <c r="BH22" s="95"/>
      <c r="BI22" s="96"/>
      <c r="BJ22" s="97"/>
      <c r="BK22" s="97"/>
      <c r="BL22" s="97"/>
      <c r="BM22" s="271"/>
      <c r="BN22" s="284"/>
      <c r="BO22" s="265"/>
      <c r="BP22" s="85"/>
      <c r="BQ22" s="205">
        <v>1</v>
      </c>
    </row>
    <row r="23" spans="1:69" ht="12.75">
      <c r="A23" s="204" t="s">
        <v>193</v>
      </c>
      <c r="B23" s="91" t="s">
        <v>182</v>
      </c>
      <c r="C23" s="323">
        <f t="shared" si="3"/>
        <v>54</v>
      </c>
      <c r="D23" s="323">
        <f t="shared" si="4"/>
        <v>18</v>
      </c>
      <c r="E23" s="323">
        <f t="shared" si="5"/>
        <v>36</v>
      </c>
      <c r="F23" s="323">
        <f t="shared" si="6"/>
        <v>36</v>
      </c>
      <c r="G23" s="323"/>
      <c r="H23" s="323"/>
      <c r="I23" s="323"/>
      <c r="J23" s="84"/>
      <c r="K23" s="95"/>
      <c r="L23" s="96"/>
      <c r="M23" s="97"/>
      <c r="N23" s="97"/>
      <c r="O23" s="97"/>
      <c r="P23" s="82"/>
      <c r="Q23" s="84">
        <v>54</v>
      </c>
      <c r="R23" s="85">
        <v>18</v>
      </c>
      <c r="S23" s="86">
        <v>36</v>
      </c>
      <c r="T23" s="85">
        <v>36</v>
      </c>
      <c r="U23" s="85"/>
      <c r="V23" s="85"/>
      <c r="W23" s="82"/>
      <c r="X23" s="84"/>
      <c r="Y23" s="95"/>
      <c r="Z23" s="96"/>
      <c r="AA23" s="97"/>
      <c r="AB23" s="97"/>
      <c r="AC23" s="97"/>
      <c r="AD23" s="82"/>
      <c r="AE23" s="84"/>
      <c r="AF23" s="85"/>
      <c r="AG23" s="86"/>
      <c r="AH23" s="85"/>
      <c r="AI23" s="85"/>
      <c r="AJ23" s="85"/>
      <c r="AK23" s="82"/>
      <c r="AL23" s="84"/>
      <c r="AM23" s="95"/>
      <c r="AN23" s="96"/>
      <c r="AO23" s="97"/>
      <c r="AP23" s="97"/>
      <c r="AQ23" s="97"/>
      <c r="AR23" s="82"/>
      <c r="AS23" s="84"/>
      <c r="AT23" s="85"/>
      <c r="AU23" s="86"/>
      <c r="AV23" s="85"/>
      <c r="AW23" s="85"/>
      <c r="AX23" s="85"/>
      <c r="AY23" s="82"/>
      <c r="AZ23" s="92"/>
      <c r="BA23" s="85"/>
      <c r="BB23" s="85"/>
      <c r="BC23" s="85"/>
      <c r="BD23" s="85"/>
      <c r="BE23" s="85"/>
      <c r="BF23" s="82"/>
      <c r="BG23" s="84"/>
      <c r="BH23" s="95"/>
      <c r="BI23" s="96"/>
      <c r="BJ23" s="97"/>
      <c r="BK23" s="97"/>
      <c r="BL23" s="97"/>
      <c r="BM23" s="271"/>
      <c r="BN23" s="284"/>
      <c r="BO23" s="265"/>
      <c r="BP23" s="85"/>
      <c r="BQ23" s="205">
        <v>2</v>
      </c>
    </row>
    <row r="24" spans="1:69" ht="13.5" thickBot="1">
      <c r="A24" s="204" t="s">
        <v>194</v>
      </c>
      <c r="B24" s="91" t="s">
        <v>314</v>
      </c>
      <c r="C24" s="323">
        <f t="shared" si="3"/>
        <v>61</v>
      </c>
      <c r="D24" s="323">
        <f t="shared" si="4"/>
        <v>22</v>
      </c>
      <c r="E24" s="323">
        <f t="shared" si="5"/>
        <v>39</v>
      </c>
      <c r="F24" s="323">
        <f t="shared" si="6"/>
        <v>39</v>
      </c>
      <c r="G24" s="323"/>
      <c r="H24" s="323"/>
      <c r="I24" s="323"/>
      <c r="J24" s="84"/>
      <c r="K24" s="85"/>
      <c r="L24" s="86"/>
      <c r="M24" s="85"/>
      <c r="N24" s="85"/>
      <c r="O24" s="85"/>
      <c r="P24" s="82"/>
      <c r="Q24" s="84">
        <v>61</v>
      </c>
      <c r="R24" s="85">
        <v>22</v>
      </c>
      <c r="S24" s="86">
        <v>39</v>
      </c>
      <c r="T24" s="85">
        <v>39</v>
      </c>
      <c r="U24" s="85"/>
      <c r="V24" s="85"/>
      <c r="W24" s="82"/>
      <c r="X24" s="84"/>
      <c r="Y24" s="85"/>
      <c r="Z24" s="86"/>
      <c r="AA24" s="85"/>
      <c r="AB24" s="85"/>
      <c r="AC24" s="85"/>
      <c r="AD24" s="82"/>
      <c r="AE24" s="84"/>
      <c r="AF24" s="85"/>
      <c r="AG24" s="86"/>
      <c r="AH24" s="85"/>
      <c r="AI24" s="85"/>
      <c r="AJ24" s="85"/>
      <c r="AK24" s="82"/>
      <c r="AL24" s="84"/>
      <c r="AM24" s="85"/>
      <c r="AN24" s="86"/>
      <c r="AO24" s="85"/>
      <c r="AP24" s="85"/>
      <c r="AQ24" s="85"/>
      <c r="AR24" s="82"/>
      <c r="AS24" s="84"/>
      <c r="AT24" s="85"/>
      <c r="AU24" s="86"/>
      <c r="AV24" s="85"/>
      <c r="AW24" s="85"/>
      <c r="AX24" s="85"/>
      <c r="AY24" s="82"/>
      <c r="AZ24" s="92"/>
      <c r="BA24" s="85"/>
      <c r="BB24" s="85"/>
      <c r="BC24" s="85"/>
      <c r="BD24" s="85"/>
      <c r="BE24" s="85"/>
      <c r="BF24" s="82"/>
      <c r="BG24" s="84"/>
      <c r="BH24" s="85"/>
      <c r="BI24" s="86"/>
      <c r="BJ24" s="85"/>
      <c r="BK24" s="85"/>
      <c r="BL24" s="85"/>
      <c r="BM24" s="271"/>
      <c r="BN24" s="296"/>
      <c r="BO24" s="127"/>
      <c r="BP24" s="85"/>
      <c r="BQ24" s="205">
        <v>2</v>
      </c>
    </row>
    <row r="25" spans="1:69" ht="13.5" thickBot="1">
      <c r="A25" s="202" t="s">
        <v>171</v>
      </c>
      <c r="B25" s="68" t="s">
        <v>172</v>
      </c>
      <c r="C25" s="98">
        <f>SUM(C26:C27)</f>
        <v>351</v>
      </c>
      <c r="D25" s="98">
        <f>SUM(D26:D27)</f>
        <v>117</v>
      </c>
      <c r="E25" s="98">
        <f>SUM(E26:E27)</f>
        <v>234</v>
      </c>
      <c r="F25" s="98">
        <f>SUM(F26:F27)</f>
        <v>234</v>
      </c>
      <c r="G25" s="98"/>
      <c r="H25" s="98">
        <f aca="true" t="shared" si="7" ref="H25:M25">SUM(H26:H27)</f>
        <v>0</v>
      </c>
      <c r="I25" s="98">
        <f t="shared" si="7"/>
        <v>0</v>
      </c>
      <c r="J25" s="98">
        <f t="shared" si="7"/>
        <v>119</v>
      </c>
      <c r="K25" s="98">
        <f t="shared" si="7"/>
        <v>40</v>
      </c>
      <c r="L25" s="98">
        <f t="shared" si="7"/>
        <v>79</v>
      </c>
      <c r="M25" s="98">
        <f t="shared" si="7"/>
        <v>79</v>
      </c>
      <c r="N25" s="98"/>
      <c r="O25" s="98">
        <f aca="true" t="shared" si="8" ref="O25:T25">SUM(O26:O27)</f>
        <v>0</v>
      </c>
      <c r="P25" s="98">
        <f t="shared" si="8"/>
        <v>0</v>
      </c>
      <c r="Q25" s="98">
        <f t="shared" si="8"/>
        <v>232</v>
      </c>
      <c r="R25" s="98">
        <f t="shared" si="8"/>
        <v>77</v>
      </c>
      <c r="S25" s="98">
        <f t="shared" si="8"/>
        <v>155</v>
      </c>
      <c r="T25" s="98">
        <f t="shared" si="8"/>
        <v>155</v>
      </c>
      <c r="U25" s="98"/>
      <c r="V25" s="98">
        <f>SUM(V26:V27)</f>
        <v>0</v>
      </c>
      <c r="W25" s="99">
        <f>SUM(W26:W27)</f>
        <v>0</v>
      </c>
      <c r="X25" s="69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185"/>
      <c r="AL25" s="69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1"/>
      <c r="AX25" s="71"/>
      <c r="AY25" s="99"/>
      <c r="AZ25" s="69"/>
      <c r="BA25" s="70"/>
      <c r="BB25" s="71"/>
      <c r="BC25" s="99"/>
      <c r="BD25" s="166"/>
      <c r="BE25" s="70"/>
      <c r="BF25" s="70"/>
      <c r="BG25" s="71"/>
      <c r="BH25" s="99"/>
      <c r="BI25" s="70"/>
      <c r="BJ25" s="70"/>
      <c r="BK25" s="71"/>
      <c r="BL25" s="71"/>
      <c r="BM25" s="98"/>
      <c r="BN25" s="295"/>
      <c r="BO25" s="276"/>
      <c r="BP25" s="75"/>
      <c r="BQ25" s="203"/>
    </row>
    <row r="26" spans="1:69" ht="25.5">
      <c r="A26" s="204" t="s">
        <v>284</v>
      </c>
      <c r="B26" s="77" t="s">
        <v>179</v>
      </c>
      <c r="C26" s="323">
        <f aca="true" t="shared" si="9" ref="C26:F27">J26+Q26+X26+AE26+AL26+AS26+AZ26+BG26</f>
        <v>234</v>
      </c>
      <c r="D26" s="323">
        <f t="shared" si="9"/>
        <v>78</v>
      </c>
      <c r="E26" s="323">
        <f t="shared" si="9"/>
        <v>156</v>
      </c>
      <c r="F26" s="323">
        <f t="shared" si="9"/>
        <v>156</v>
      </c>
      <c r="G26" s="323"/>
      <c r="H26" s="323"/>
      <c r="I26" s="323"/>
      <c r="J26" s="84">
        <v>59</v>
      </c>
      <c r="K26" s="85">
        <v>20</v>
      </c>
      <c r="L26" s="86">
        <v>39</v>
      </c>
      <c r="M26" s="85">
        <v>39</v>
      </c>
      <c r="N26" s="85"/>
      <c r="O26" s="85"/>
      <c r="P26" s="82"/>
      <c r="Q26" s="84">
        <v>175</v>
      </c>
      <c r="R26" s="85">
        <v>58</v>
      </c>
      <c r="S26" s="86">
        <v>117</v>
      </c>
      <c r="T26" s="85">
        <v>117</v>
      </c>
      <c r="U26" s="85"/>
      <c r="V26" s="85"/>
      <c r="W26" s="82"/>
      <c r="X26" s="84"/>
      <c r="Y26" s="85"/>
      <c r="Z26" s="86"/>
      <c r="AA26" s="85"/>
      <c r="AB26" s="85"/>
      <c r="AC26" s="85"/>
      <c r="AD26" s="82"/>
      <c r="AE26" s="84"/>
      <c r="AF26" s="85"/>
      <c r="AG26" s="86"/>
      <c r="AH26" s="85"/>
      <c r="AI26" s="85"/>
      <c r="AJ26" s="85"/>
      <c r="AK26" s="82"/>
      <c r="AL26" s="84"/>
      <c r="AM26" s="85"/>
      <c r="AN26" s="86"/>
      <c r="AO26" s="85"/>
      <c r="AP26" s="85"/>
      <c r="AQ26" s="85"/>
      <c r="AR26" s="82"/>
      <c r="AS26" s="84"/>
      <c r="AT26" s="85"/>
      <c r="AU26" s="86"/>
      <c r="AV26" s="85"/>
      <c r="AW26" s="85"/>
      <c r="AX26" s="85"/>
      <c r="AY26" s="89"/>
      <c r="AZ26" s="87"/>
      <c r="BA26" s="88"/>
      <c r="BB26" s="88"/>
      <c r="BC26" s="88"/>
      <c r="BD26" s="88"/>
      <c r="BE26" s="88"/>
      <c r="BF26" s="90"/>
      <c r="BG26" s="87"/>
      <c r="BH26" s="88"/>
      <c r="BI26" s="88"/>
      <c r="BJ26" s="88"/>
      <c r="BK26" s="88"/>
      <c r="BL26" s="88"/>
      <c r="BM26" s="269"/>
      <c r="BN26" s="294"/>
      <c r="BO26" s="127">
        <v>2</v>
      </c>
      <c r="BP26" s="101"/>
      <c r="BQ26" s="205"/>
    </row>
    <row r="27" spans="1:69" ht="13.5" thickBot="1">
      <c r="A27" s="204" t="s">
        <v>285</v>
      </c>
      <c r="B27" s="77" t="s">
        <v>180</v>
      </c>
      <c r="C27" s="323">
        <f t="shared" si="9"/>
        <v>117</v>
      </c>
      <c r="D27" s="323">
        <f t="shared" si="9"/>
        <v>39</v>
      </c>
      <c r="E27" s="323">
        <f t="shared" si="9"/>
        <v>78</v>
      </c>
      <c r="F27" s="323">
        <f t="shared" si="9"/>
        <v>78</v>
      </c>
      <c r="G27" s="323"/>
      <c r="H27" s="323"/>
      <c r="I27" s="323"/>
      <c r="J27" s="84">
        <v>60</v>
      </c>
      <c r="K27" s="85">
        <v>20</v>
      </c>
      <c r="L27" s="86">
        <v>40</v>
      </c>
      <c r="M27" s="85">
        <v>40</v>
      </c>
      <c r="N27" s="85"/>
      <c r="O27" s="85"/>
      <c r="P27" s="82"/>
      <c r="Q27" s="84">
        <v>57</v>
      </c>
      <c r="R27" s="85">
        <v>19</v>
      </c>
      <c r="S27" s="86">
        <v>38</v>
      </c>
      <c r="T27" s="85">
        <v>38</v>
      </c>
      <c r="U27" s="85"/>
      <c r="V27" s="85"/>
      <c r="W27" s="82"/>
      <c r="X27" s="84"/>
      <c r="Y27" s="85"/>
      <c r="Z27" s="86"/>
      <c r="AA27" s="85"/>
      <c r="AB27" s="85"/>
      <c r="AC27" s="85"/>
      <c r="AD27" s="82"/>
      <c r="AE27" s="84"/>
      <c r="AF27" s="85"/>
      <c r="AG27" s="86"/>
      <c r="AH27" s="85"/>
      <c r="AI27" s="85"/>
      <c r="AJ27" s="85"/>
      <c r="AK27" s="82"/>
      <c r="AL27" s="84"/>
      <c r="AM27" s="85"/>
      <c r="AN27" s="86"/>
      <c r="AO27" s="85"/>
      <c r="AP27" s="85"/>
      <c r="AQ27" s="85"/>
      <c r="AR27" s="82"/>
      <c r="AS27" s="84"/>
      <c r="AT27" s="85"/>
      <c r="AU27" s="86"/>
      <c r="AV27" s="85"/>
      <c r="AW27" s="85"/>
      <c r="AX27" s="85"/>
      <c r="AY27" s="89"/>
      <c r="AZ27" s="172"/>
      <c r="BA27" s="173"/>
      <c r="BB27" s="173"/>
      <c r="BC27" s="173"/>
      <c r="BD27" s="173"/>
      <c r="BE27" s="173"/>
      <c r="BF27" s="89"/>
      <c r="BG27" s="172"/>
      <c r="BH27" s="173"/>
      <c r="BI27" s="173"/>
      <c r="BJ27" s="173"/>
      <c r="BK27" s="173"/>
      <c r="BL27" s="173"/>
      <c r="BM27" s="270"/>
      <c r="BN27" s="296"/>
      <c r="BO27" s="127">
        <v>2</v>
      </c>
      <c r="BP27" s="101"/>
      <c r="BQ27" s="205"/>
    </row>
    <row r="28" spans="1:69" ht="13.5" thickBot="1">
      <c r="A28" s="202" t="s">
        <v>98</v>
      </c>
      <c r="B28" s="68" t="s">
        <v>99</v>
      </c>
      <c r="C28" s="69">
        <f aca="true" t="shared" si="10" ref="C28:I28">C29+C34+C39+C47+C76</f>
        <v>4644</v>
      </c>
      <c r="D28" s="69">
        <f t="shared" si="10"/>
        <v>1548</v>
      </c>
      <c r="E28" s="69">
        <f t="shared" si="10"/>
        <v>3096</v>
      </c>
      <c r="F28" s="69">
        <f t="shared" si="10"/>
        <v>882</v>
      </c>
      <c r="G28" s="69">
        <f t="shared" si="10"/>
        <v>628</v>
      </c>
      <c r="H28" s="69">
        <f t="shared" si="10"/>
        <v>1586</v>
      </c>
      <c r="I28" s="98">
        <f t="shared" si="10"/>
        <v>40</v>
      </c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99"/>
      <c r="X28" s="69">
        <f>X29+X34+X39+X47+X76</f>
        <v>918</v>
      </c>
      <c r="Y28" s="69">
        <f>Y29+Y34+Y39+Y47+Y76</f>
        <v>306</v>
      </c>
      <c r="Z28" s="69">
        <f>Z29+Z34+Z39+Z47+Z76</f>
        <v>612</v>
      </c>
      <c r="AA28" s="69">
        <f>AA29+AA34+AA39+AA47+AA76</f>
        <v>320</v>
      </c>
      <c r="AB28" s="69"/>
      <c r="AC28" s="69">
        <f aca="true" t="shared" si="11" ref="AC28:AH28">AC29+AC34+AC39+AC47+AC76</f>
        <v>118</v>
      </c>
      <c r="AD28" s="69">
        <f t="shared" si="11"/>
        <v>0</v>
      </c>
      <c r="AE28" s="69">
        <f t="shared" si="11"/>
        <v>1188</v>
      </c>
      <c r="AF28" s="69">
        <f t="shared" si="11"/>
        <v>396</v>
      </c>
      <c r="AG28" s="69">
        <f t="shared" si="11"/>
        <v>792</v>
      </c>
      <c r="AH28" s="69">
        <f t="shared" si="11"/>
        <v>186</v>
      </c>
      <c r="AI28" s="69"/>
      <c r="AJ28" s="69">
        <f aca="true" t="shared" si="12" ref="AJ28:AO28">AJ29+AJ34+AJ39+AJ47+AJ76</f>
        <v>424</v>
      </c>
      <c r="AK28" s="99">
        <f t="shared" si="12"/>
        <v>0</v>
      </c>
      <c r="AL28" s="69">
        <f t="shared" si="12"/>
        <v>702</v>
      </c>
      <c r="AM28" s="69">
        <f t="shared" si="12"/>
        <v>300</v>
      </c>
      <c r="AN28" s="69">
        <f t="shared" si="12"/>
        <v>468</v>
      </c>
      <c r="AO28" s="69">
        <f t="shared" si="12"/>
        <v>170</v>
      </c>
      <c r="AP28" s="69"/>
      <c r="AQ28" s="69">
        <f aca="true" t="shared" si="13" ref="AQ28:AV28">AQ29+AQ34+AQ39+AQ47+AQ76</f>
        <v>214</v>
      </c>
      <c r="AR28" s="69">
        <f t="shared" si="13"/>
        <v>20</v>
      </c>
      <c r="AS28" s="69">
        <f t="shared" si="13"/>
        <v>648</v>
      </c>
      <c r="AT28" s="69">
        <f t="shared" si="13"/>
        <v>216</v>
      </c>
      <c r="AU28" s="69">
        <f t="shared" si="13"/>
        <v>432</v>
      </c>
      <c r="AV28" s="69">
        <f t="shared" si="13"/>
        <v>48</v>
      </c>
      <c r="AW28" s="69"/>
      <c r="AX28" s="69">
        <f aca="true" t="shared" si="14" ref="AX28:BC28">AX29+AX34+AX39+AX47+AX76</f>
        <v>324</v>
      </c>
      <c r="AY28" s="99">
        <f t="shared" si="14"/>
        <v>0</v>
      </c>
      <c r="AZ28" s="69">
        <f t="shared" si="14"/>
        <v>918</v>
      </c>
      <c r="BA28" s="69">
        <f t="shared" si="14"/>
        <v>306</v>
      </c>
      <c r="BB28" s="69">
        <f t="shared" si="14"/>
        <v>612</v>
      </c>
      <c r="BC28" s="69">
        <f t="shared" si="14"/>
        <v>132</v>
      </c>
      <c r="BD28" s="69"/>
      <c r="BE28" s="69">
        <f aca="true" t="shared" si="15" ref="BE28:BJ28">BE29+BE34+BE39+BE47+BE76</f>
        <v>368</v>
      </c>
      <c r="BF28" s="69">
        <f t="shared" si="15"/>
        <v>20</v>
      </c>
      <c r="BG28" s="69">
        <f>BG29+BG34+BG39+BG47+BG76</f>
        <v>270</v>
      </c>
      <c r="BH28" s="69">
        <f t="shared" si="15"/>
        <v>90</v>
      </c>
      <c r="BI28" s="69">
        <f t="shared" si="15"/>
        <v>180</v>
      </c>
      <c r="BJ28" s="69">
        <f t="shared" si="15"/>
        <v>26</v>
      </c>
      <c r="BK28" s="69"/>
      <c r="BL28" s="69">
        <f>BL29+BL34+BL39+BL47+BL76</f>
        <v>138</v>
      </c>
      <c r="BM28" s="98">
        <f>BM29+BM34+BM39+BM47+BM76</f>
        <v>0</v>
      </c>
      <c r="BN28" s="295"/>
      <c r="BO28" s="276"/>
      <c r="BP28" s="75"/>
      <c r="BQ28" s="203"/>
    </row>
    <row r="29" spans="1:69" ht="26.25" thickBot="1">
      <c r="A29" s="202" t="s">
        <v>7</v>
      </c>
      <c r="B29" s="68" t="s">
        <v>8</v>
      </c>
      <c r="C29" s="98">
        <f>SUM(C30:C33)</f>
        <v>660</v>
      </c>
      <c r="D29" s="98">
        <f aca="true" t="shared" si="16" ref="D29:I29">SUM(D30:D33)</f>
        <v>220</v>
      </c>
      <c r="E29" s="98">
        <f t="shared" si="16"/>
        <v>440</v>
      </c>
      <c r="F29" s="98">
        <f t="shared" si="16"/>
        <v>66</v>
      </c>
      <c r="G29" s="98">
        <f t="shared" si="16"/>
        <v>130</v>
      </c>
      <c r="H29" s="98">
        <f t="shared" si="16"/>
        <v>244</v>
      </c>
      <c r="I29" s="98">
        <f t="shared" si="16"/>
        <v>0</v>
      </c>
      <c r="J29" s="69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185"/>
      <c r="X29" s="69">
        <f aca="true" t="shared" si="17" ref="X29:BM29">SUM(X30:X33)</f>
        <v>226</v>
      </c>
      <c r="Y29" s="70">
        <f t="shared" si="17"/>
        <v>80</v>
      </c>
      <c r="Z29" s="70">
        <f t="shared" si="17"/>
        <v>146</v>
      </c>
      <c r="AA29" s="70">
        <f t="shared" si="17"/>
        <v>34</v>
      </c>
      <c r="AB29" s="70"/>
      <c r="AC29" s="70">
        <f t="shared" si="17"/>
        <v>96</v>
      </c>
      <c r="AD29" s="70">
        <f t="shared" si="17"/>
        <v>0</v>
      </c>
      <c r="AE29" s="70">
        <f t="shared" si="17"/>
        <v>130</v>
      </c>
      <c r="AF29" s="70">
        <f t="shared" si="17"/>
        <v>8</v>
      </c>
      <c r="AG29" s="70">
        <f t="shared" si="17"/>
        <v>122</v>
      </c>
      <c r="AH29" s="70">
        <f t="shared" si="17"/>
        <v>0</v>
      </c>
      <c r="AI29" s="70"/>
      <c r="AJ29" s="70">
        <f t="shared" si="17"/>
        <v>24</v>
      </c>
      <c r="AK29" s="185">
        <f t="shared" si="17"/>
        <v>0</v>
      </c>
      <c r="AL29" s="69">
        <f t="shared" si="17"/>
        <v>146</v>
      </c>
      <c r="AM29" s="70">
        <f t="shared" si="17"/>
        <v>70</v>
      </c>
      <c r="AN29" s="70">
        <f t="shared" si="17"/>
        <v>76</v>
      </c>
      <c r="AO29" s="70">
        <f t="shared" si="17"/>
        <v>32</v>
      </c>
      <c r="AP29" s="70"/>
      <c r="AQ29" s="70">
        <f t="shared" si="17"/>
        <v>28</v>
      </c>
      <c r="AR29" s="70">
        <f t="shared" si="17"/>
        <v>0</v>
      </c>
      <c r="AS29" s="70">
        <f t="shared" si="17"/>
        <v>24</v>
      </c>
      <c r="AT29" s="70">
        <f t="shared" si="17"/>
        <v>0</v>
      </c>
      <c r="AU29" s="70">
        <f t="shared" si="17"/>
        <v>24</v>
      </c>
      <c r="AV29" s="70">
        <f t="shared" si="17"/>
        <v>0</v>
      </c>
      <c r="AW29" s="71"/>
      <c r="AX29" s="71">
        <f t="shared" si="17"/>
        <v>24</v>
      </c>
      <c r="AY29" s="99">
        <f>SUM(AY30:AY33)</f>
        <v>0</v>
      </c>
      <c r="AZ29" s="69">
        <f t="shared" si="17"/>
        <v>92</v>
      </c>
      <c r="BA29" s="70">
        <f t="shared" si="17"/>
        <v>32</v>
      </c>
      <c r="BB29" s="71">
        <f t="shared" si="17"/>
        <v>60</v>
      </c>
      <c r="BC29" s="99">
        <f t="shared" si="17"/>
        <v>0</v>
      </c>
      <c r="BD29" s="166"/>
      <c r="BE29" s="70">
        <f t="shared" si="17"/>
        <v>60</v>
      </c>
      <c r="BF29" s="70">
        <f t="shared" si="17"/>
        <v>0</v>
      </c>
      <c r="BG29" s="71">
        <f t="shared" si="17"/>
        <v>42</v>
      </c>
      <c r="BH29" s="99">
        <f t="shared" si="17"/>
        <v>30</v>
      </c>
      <c r="BI29" s="70">
        <f t="shared" si="17"/>
        <v>12</v>
      </c>
      <c r="BJ29" s="70">
        <f t="shared" si="17"/>
        <v>0</v>
      </c>
      <c r="BK29" s="71"/>
      <c r="BL29" s="71">
        <f t="shared" si="17"/>
        <v>12</v>
      </c>
      <c r="BM29" s="98">
        <f t="shared" si="17"/>
        <v>0</v>
      </c>
      <c r="BN29" s="297"/>
      <c r="BO29" s="276"/>
      <c r="BP29" s="75"/>
      <c r="BQ29" s="203"/>
    </row>
    <row r="30" spans="1:69" ht="12.75">
      <c r="A30" s="204" t="s">
        <v>13</v>
      </c>
      <c r="B30" s="77" t="s">
        <v>14</v>
      </c>
      <c r="C30" s="323">
        <f aca="true" t="shared" si="18" ref="C30:G31">J30+Q30+X30+AE30+AL30+AS30+AZ30+BG30</f>
        <v>60</v>
      </c>
      <c r="D30" s="323">
        <f t="shared" si="18"/>
        <v>12</v>
      </c>
      <c r="E30" s="323">
        <f t="shared" si="18"/>
        <v>48</v>
      </c>
      <c r="F30" s="323">
        <f t="shared" si="18"/>
        <v>32</v>
      </c>
      <c r="G30" s="323">
        <f t="shared" si="18"/>
        <v>16</v>
      </c>
      <c r="H30" s="323"/>
      <c r="I30" s="323"/>
      <c r="J30" s="84"/>
      <c r="K30" s="85"/>
      <c r="L30" s="86"/>
      <c r="M30" s="85"/>
      <c r="N30" s="85"/>
      <c r="O30" s="85"/>
      <c r="P30" s="82"/>
      <c r="Q30" s="84"/>
      <c r="R30" s="85"/>
      <c r="S30" s="86"/>
      <c r="T30" s="85"/>
      <c r="U30" s="85"/>
      <c r="V30" s="85"/>
      <c r="W30" s="82"/>
      <c r="X30" s="84"/>
      <c r="Y30" s="85"/>
      <c r="Z30" s="86"/>
      <c r="AA30" s="85"/>
      <c r="AB30" s="85"/>
      <c r="AC30" s="85"/>
      <c r="AD30" s="82"/>
      <c r="AE30" s="84"/>
      <c r="AF30" s="85"/>
      <c r="AG30" s="86"/>
      <c r="AH30" s="85"/>
      <c r="AI30" s="85"/>
      <c r="AJ30" s="85"/>
      <c r="AK30" s="82"/>
      <c r="AL30" s="84">
        <v>60</v>
      </c>
      <c r="AM30" s="85">
        <v>12</v>
      </c>
      <c r="AN30" s="86">
        <v>48</v>
      </c>
      <c r="AO30" s="85">
        <v>32</v>
      </c>
      <c r="AP30" s="85">
        <v>16</v>
      </c>
      <c r="AQ30" s="85"/>
      <c r="AR30" s="82"/>
      <c r="AS30" s="84"/>
      <c r="AT30" s="85"/>
      <c r="AU30" s="86"/>
      <c r="AV30" s="85"/>
      <c r="AW30" s="85"/>
      <c r="AX30" s="85"/>
      <c r="AY30" s="89"/>
      <c r="AZ30" s="87"/>
      <c r="BA30" s="88"/>
      <c r="BB30" s="88"/>
      <c r="BC30" s="88"/>
      <c r="BD30" s="88"/>
      <c r="BE30" s="88"/>
      <c r="BF30" s="90"/>
      <c r="BG30" s="87"/>
      <c r="BH30" s="88"/>
      <c r="BI30" s="88"/>
      <c r="BJ30" s="88"/>
      <c r="BK30" s="88"/>
      <c r="BL30" s="88"/>
      <c r="BM30" s="269"/>
      <c r="BN30" s="294"/>
      <c r="BO30" s="127"/>
      <c r="BP30" s="101">
        <v>5</v>
      </c>
      <c r="BQ30" s="205"/>
    </row>
    <row r="31" spans="1:69" ht="12.75">
      <c r="A31" s="204" t="s">
        <v>16</v>
      </c>
      <c r="B31" s="77" t="s">
        <v>17</v>
      </c>
      <c r="C31" s="323">
        <f t="shared" si="18"/>
        <v>60</v>
      </c>
      <c r="D31" s="323">
        <f t="shared" si="18"/>
        <v>12</v>
      </c>
      <c r="E31" s="323">
        <f t="shared" si="18"/>
        <v>48</v>
      </c>
      <c r="F31" s="323">
        <f t="shared" si="18"/>
        <v>32</v>
      </c>
      <c r="G31" s="323">
        <f t="shared" si="18"/>
        <v>16</v>
      </c>
      <c r="H31" s="323"/>
      <c r="I31" s="323"/>
      <c r="J31" s="84"/>
      <c r="K31" s="85"/>
      <c r="L31" s="86"/>
      <c r="M31" s="85"/>
      <c r="N31" s="85"/>
      <c r="O31" s="85"/>
      <c r="P31" s="82"/>
      <c r="Q31" s="84"/>
      <c r="R31" s="85"/>
      <c r="S31" s="86"/>
      <c r="T31" s="85"/>
      <c r="U31" s="85"/>
      <c r="V31" s="85"/>
      <c r="W31" s="82"/>
      <c r="X31" s="84">
        <v>60</v>
      </c>
      <c r="Y31" s="85">
        <v>12</v>
      </c>
      <c r="Z31" s="86">
        <v>48</v>
      </c>
      <c r="AA31" s="85">
        <v>32</v>
      </c>
      <c r="AB31" s="85">
        <v>16</v>
      </c>
      <c r="AC31" s="85"/>
      <c r="AD31" s="82"/>
      <c r="AE31" s="84"/>
      <c r="AF31" s="85"/>
      <c r="AG31" s="86"/>
      <c r="AH31" s="85"/>
      <c r="AI31" s="85"/>
      <c r="AJ31" s="85"/>
      <c r="AK31" s="82"/>
      <c r="AL31" s="102"/>
      <c r="AM31" s="101"/>
      <c r="AN31" s="76"/>
      <c r="AO31" s="85"/>
      <c r="AP31" s="85"/>
      <c r="AQ31" s="85"/>
      <c r="AR31" s="82"/>
      <c r="AS31" s="84"/>
      <c r="AT31" s="85"/>
      <c r="AU31" s="86"/>
      <c r="AV31" s="85"/>
      <c r="AW31" s="85"/>
      <c r="AX31" s="85"/>
      <c r="AY31" s="82"/>
      <c r="AZ31" s="92"/>
      <c r="BA31" s="85"/>
      <c r="BB31" s="85"/>
      <c r="BC31" s="85"/>
      <c r="BD31" s="85"/>
      <c r="BE31" s="85"/>
      <c r="BF31" s="82"/>
      <c r="BG31" s="92"/>
      <c r="BH31" s="85"/>
      <c r="BI31" s="85"/>
      <c r="BJ31" s="85"/>
      <c r="BK31" s="85"/>
      <c r="BL31" s="85"/>
      <c r="BM31" s="271"/>
      <c r="BN31" s="284"/>
      <c r="BO31" s="127"/>
      <c r="BP31" s="101">
        <v>3</v>
      </c>
      <c r="BQ31" s="205"/>
    </row>
    <row r="32" spans="1:69" ht="12.75">
      <c r="A32" s="204" t="s">
        <v>18</v>
      </c>
      <c r="B32" s="77" t="s">
        <v>19</v>
      </c>
      <c r="C32" s="323">
        <f aca="true" t="shared" si="19" ref="C32:E33">J32+Q32+X32+AE32+AL32+AS32+AZ32+BG32</f>
        <v>196</v>
      </c>
      <c r="D32" s="323">
        <f t="shared" si="19"/>
        <v>24</v>
      </c>
      <c r="E32" s="323">
        <f t="shared" si="19"/>
        <v>172</v>
      </c>
      <c r="F32" s="323"/>
      <c r="G32" s="323">
        <f>N32+U32+AB32+AI32+AP32+AW32+BD32+BK32</f>
        <v>98</v>
      </c>
      <c r="H32" s="323">
        <f>O32+V32+AC32+AJ32+AQ32+AX32+BE32+BL32</f>
        <v>74</v>
      </c>
      <c r="I32" s="323"/>
      <c r="J32" s="102"/>
      <c r="K32" s="101"/>
      <c r="L32" s="76"/>
      <c r="M32" s="85"/>
      <c r="N32" s="85"/>
      <c r="O32" s="85"/>
      <c r="P32" s="82"/>
      <c r="Q32" s="84"/>
      <c r="R32" s="85"/>
      <c r="S32" s="76"/>
      <c r="T32" s="85"/>
      <c r="U32" s="85"/>
      <c r="V32" s="85"/>
      <c r="W32" s="82"/>
      <c r="X32" s="102">
        <v>90</v>
      </c>
      <c r="Y32" s="101">
        <v>16</v>
      </c>
      <c r="Z32" s="76">
        <v>74</v>
      </c>
      <c r="AA32" s="85"/>
      <c r="AB32" s="85"/>
      <c r="AC32" s="85">
        <v>74</v>
      </c>
      <c r="AD32" s="82"/>
      <c r="AE32" s="84">
        <v>106</v>
      </c>
      <c r="AF32" s="85">
        <v>8</v>
      </c>
      <c r="AG32" s="76">
        <v>98</v>
      </c>
      <c r="AH32" s="85"/>
      <c r="AI32" s="85">
        <v>98</v>
      </c>
      <c r="AJ32" s="85"/>
      <c r="AK32" s="82"/>
      <c r="AL32" s="102"/>
      <c r="AM32" s="101"/>
      <c r="AN32" s="76"/>
      <c r="AO32" s="85"/>
      <c r="AP32" s="85"/>
      <c r="AQ32" s="85"/>
      <c r="AR32" s="82"/>
      <c r="AS32" s="102"/>
      <c r="AT32" s="101"/>
      <c r="AU32" s="76"/>
      <c r="AV32" s="85"/>
      <c r="AW32" s="85"/>
      <c r="AX32" s="85"/>
      <c r="AY32" s="82"/>
      <c r="AZ32" s="92"/>
      <c r="BA32" s="85"/>
      <c r="BB32" s="85"/>
      <c r="BC32" s="85"/>
      <c r="BD32" s="85"/>
      <c r="BE32" s="85"/>
      <c r="BF32" s="82"/>
      <c r="BG32" s="92"/>
      <c r="BH32" s="85"/>
      <c r="BI32" s="85"/>
      <c r="BJ32" s="85"/>
      <c r="BK32" s="85"/>
      <c r="BL32" s="85"/>
      <c r="BM32" s="271"/>
      <c r="BN32" s="284"/>
      <c r="BO32" s="127"/>
      <c r="BP32" s="101"/>
      <c r="BQ32" s="207">
        <v>4</v>
      </c>
    </row>
    <row r="33" spans="1:69" ht="13.5" thickBot="1">
      <c r="A33" s="204" t="s">
        <v>20</v>
      </c>
      <c r="B33" s="105" t="s">
        <v>11</v>
      </c>
      <c r="C33" s="323">
        <f t="shared" si="19"/>
        <v>344</v>
      </c>
      <c r="D33" s="323">
        <f t="shared" si="19"/>
        <v>172</v>
      </c>
      <c r="E33" s="323">
        <f t="shared" si="19"/>
        <v>172</v>
      </c>
      <c r="F33" s="323">
        <f>M33+T33+AA33+AH33+AO33+AV33+BC33+BJ33</f>
        <v>2</v>
      </c>
      <c r="G33" s="323"/>
      <c r="H33" s="323">
        <f>O33+V33+AC33+AJ33+AQ33+AX33+BE33+BL33</f>
        <v>170</v>
      </c>
      <c r="I33" s="323"/>
      <c r="J33" s="102"/>
      <c r="K33" s="101"/>
      <c r="L33" s="76"/>
      <c r="M33" s="85"/>
      <c r="N33" s="85"/>
      <c r="O33" s="85"/>
      <c r="P33" s="82"/>
      <c r="Q33" s="106"/>
      <c r="R33" s="76"/>
      <c r="S33" s="76"/>
      <c r="T33" s="76"/>
      <c r="U33" s="76"/>
      <c r="V33" s="76"/>
      <c r="W33" s="82"/>
      <c r="X33" s="102">
        <v>76</v>
      </c>
      <c r="Y33" s="101">
        <v>52</v>
      </c>
      <c r="Z33" s="76">
        <v>24</v>
      </c>
      <c r="AA33" s="85">
        <v>2</v>
      </c>
      <c r="AB33" s="85"/>
      <c r="AC33" s="85">
        <v>22</v>
      </c>
      <c r="AD33" s="82"/>
      <c r="AE33" s="106">
        <v>24</v>
      </c>
      <c r="AF33" s="76"/>
      <c r="AG33" s="76">
        <v>24</v>
      </c>
      <c r="AH33" s="76"/>
      <c r="AI33" s="76"/>
      <c r="AJ33" s="76">
        <v>24</v>
      </c>
      <c r="AK33" s="82"/>
      <c r="AL33" s="102">
        <v>86</v>
      </c>
      <c r="AM33" s="101">
        <v>58</v>
      </c>
      <c r="AN33" s="76">
        <v>28</v>
      </c>
      <c r="AO33" s="85"/>
      <c r="AP33" s="85"/>
      <c r="AQ33" s="85">
        <v>28</v>
      </c>
      <c r="AR33" s="82"/>
      <c r="AS33" s="102">
        <v>24</v>
      </c>
      <c r="AT33" s="101"/>
      <c r="AU33" s="76">
        <v>24</v>
      </c>
      <c r="AV33" s="85"/>
      <c r="AW33" s="85"/>
      <c r="AX33" s="85">
        <v>24</v>
      </c>
      <c r="AY33" s="82"/>
      <c r="AZ33" s="338">
        <v>92</v>
      </c>
      <c r="BA33" s="334">
        <v>32</v>
      </c>
      <c r="BB33" s="334">
        <v>60</v>
      </c>
      <c r="BC33" s="334"/>
      <c r="BD33" s="334"/>
      <c r="BE33" s="334">
        <v>60</v>
      </c>
      <c r="BF33" s="332"/>
      <c r="BG33" s="338">
        <v>42</v>
      </c>
      <c r="BH33" s="334">
        <v>30</v>
      </c>
      <c r="BI33" s="334">
        <v>12</v>
      </c>
      <c r="BJ33" s="334"/>
      <c r="BK33" s="334"/>
      <c r="BL33" s="334">
        <v>12</v>
      </c>
      <c r="BM33" s="340"/>
      <c r="BN33" s="296"/>
      <c r="BO33" s="127"/>
      <c r="BP33" s="101" t="s">
        <v>198</v>
      </c>
      <c r="BQ33" s="207">
        <v>8</v>
      </c>
    </row>
    <row r="34" spans="1:69" ht="13.5" thickBot="1">
      <c r="A34" s="202" t="s">
        <v>0</v>
      </c>
      <c r="B34" s="68" t="s">
        <v>1</v>
      </c>
      <c r="C34" s="107">
        <f>SUM(C35:C37)</f>
        <v>216</v>
      </c>
      <c r="D34" s="107">
        <f aca="true" t="shared" si="20" ref="D34:I34">SUM(D35:D37)</f>
        <v>72</v>
      </c>
      <c r="E34" s="107">
        <f t="shared" si="20"/>
        <v>144</v>
      </c>
      <c r="F34" s="107">
        <f t="shared" si="20"/>
        <v>44</v>
      </c>
      <c r="G34" s="107">
        <f t="shared" si="20"/>
        <v>12</v>
      </c>
      <c r="H34" s="107">
        <f t="shared" si="20"/>
        <v>88</v>
      </c>
      <c r="I34" s="107">
        <f t="shared" si="20"/>
        <v>0</v>
      </c>
      <c r="J34" s="186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87"/>
      <c r="X34" s="186">
        <f aca="true" t="shared" si="21" ref="X34:BM34">SUM(X35:X37)</f>
        <v>0</v>
      </c>
      <c r="Y34" s="108">
        <f t="shared" si="21"/>
        <v>0</v>
      </c>
      <c r="Z34" s="108">
        <f t="shared" si="21"/>
        <v>0</v>
      </c>
      <c r="AA34" s="108">
        <f t="shared" si="21"/>
        <v>0</v>
      </c>
      <c r="AB34" s="108"/>
      <c r="AC34" s="108">
        <f t="shared" si="21"/>
        <v>0</v>
      </c>
      <c r="AD34" s="108">
        <f t="shared" si="21"/>
        <v>0</v>
      </c>
      <c r="AE34" s="108">
        <f t="shared" si="21"/>
        <v>78</v>
      </c>
      <c r="AF34" s="108">
        <f t="shared" si="21"/>
        <v>26</v>
      </c>
      <c r="AG34" s="108">
        <f t="shared" si="21"/>
        <v>52</v>
      </c>
      <c r="AH34" s="108">
        <f t="shared" si="21"/>
        <v>0</v>
      </c>
      <c r="AI34" s="108"/>
      <c r="AJ34" s="108">
        <f t="shared" si="21"/>
        <v>52</v>
      </c>
      <c r="AK34" s="187">
        <f t="shared" si="21"/>
        <v>0</v>
      </c>
      <c r="AL34" s="186">
        <f t="shared" si="21"/>
        <v>78</v>
      </c>
      <c r="AM34" s="108">
        <f t="shared" si="21"/>
        <v>26</v>
      </c>
      <c r="AN34" s="108">
        <f t="shared" si="21"/>
        <v>52</v>
      </c>
      <c r="AO34" s="108">
        <f t="shared" si="21"/>
        <v>22</v>
      </c>
      <c r="AP34" s="108"/>
      <c r="AQ34" s="108">
        <f t="shared" si="21"/>
        <v>30</v>
      </c>
      <c r="AR34" s="108">
        <f t="shared" si="21"/>
        <v>0</v>
      </c>
      <c r="AS34" s="108">
        <f t="shared" si="21"/>
        <v>0</v>
      </c>
      <c r="AT34" s="108">
        <f t="shared" si="21"/>
        <v>0</v>
      </c>
      <c r="AU34" s="108">
        <f t="shared" si="21"/>
        <v>0</v>
      </c>
      <c r="AV34" s="108">
        <f t="shared" si="21"/>
        <v>0</v>
      </c>
      <c r="AW34" s="108"/>
      <c r="AX34" s="108">
        <f t="shared" si="21"/>
        <v>0</v>
      </c>
      <c r="AY34" s="187">
        <f t="shared" si="21"/>
        <v>0</v>
      </c>
      <c r="AZ34" s="186">
        <f t="shared" si="21"/>
        <v>60</v>
      </c>
      <c r="BA34" s="108">
        <f t="shared" si="21"/>
        <v>20</v>
      </c>
      <c r="BB34" s="109">
        <f t="shared" si="21"/>
        <v>40</v>
      </c>
      <c r="BC34" s="108">
        <f t="shared" si="21"/>
        <v>22</v>
      </c>
      <c r="BD34" s="108"/>
      <c r="BE34" s="108">
        <f t="shared" si="21"/>
        <v>6</v>
      </c>
      <c r="BF34" s="109">
        <f t="shared" si="21"/>
        <v>0</v>
      </c>
      <c r="BG34" s="108">
        <f t="shared" si="21"/>
        <v>0</v>
      </c>
      <c r="BH34" s="108">
        <f t="shared" si="21"/>
        <v>0</v>
      </c>
      <c r="BI34" s="109">
        <f t="shared" si="21"/>
        <v>0</v>
      </c>
      <c r="BJ34" s="108">
        <f t="shared" si="21"/>
        <v>0</v>
      </c>
      <c r="BK34" s="108"/>
      <c r="BL34" s="108">
        <f t="shared" si="21"/>
        <v>0</v>
      </c>
      <c r="BM34" s="109">
        <f t="shared" si="21"/>
        <v>0</v>
      </c>
      <c r="BN34" s="295"/>
      <c r="BO34" s="276"/>
      <c r="BP34" s="75"/>
      <c r="BQ34" s="203"/>
    </row>
    <row r="35" spans="1:69" ht="12.75">
      <c r="A35" s="204" t="s">
        <v>2</v>
      </c>
      <c r="B35" s="110" t="s">
        <v>286</v>
      </c>
      <c r="C35" s="323">
        <f aca="true" t="shared" si="22" ref="C35:E37">J35+Q35+X35+AE35+AL35+AS35+AZ35+BG35</f>
        <v>78</v>
      </c>
      <c r="D35" s="323">
        <f t="shared" si="22"/>
        <v>26</v>
      </c>
      <c r="E35" s="323">
        <f t="shared" si="22"/>
        <v>52</v>
      </c>
      <c r="F35" s="323"/>
      <c r="G35" s="323"/>
      <c r="H35" s="323">
        <f>O35+V35+AC35+AJ35+AQ35+AX35+BE35+BL35</f>
        <v>52</v>
      </c>
      <c r="I35" s="323"/>
      <c r="J35" s="111"/>
      <c r="K35" s="112"/>
      <c r="L35" s="113"/>
      <c r="M35" s="113"/>
      <c r="N35" s="113"/>
      <c r="O35" s="113"/>
      <c r="P35" s="114"/>
      <c r="Q35" s="115"/>
      <c r="R35" s="116"/>
      <c r="S35" s="113"/>
      <c r="T35" s="113"/>
      <c r="U35" s="113"/>
      <c r="V35" s="117"/>
      <c r="W35" s="188"/>
      <c r="X35" s="111"/>
      <c r="Y35" s="112"/>
      <c r="Z35" s="113"/>
      <c r="AA35" s="113"/>
      <c r="AB35" s="113"/>
      <c r="AC35" s="113"/>
      <c r="AD35" s="114"/>
      <c r="AE35" s="115">
        <v>78</v>
      </c>
      <c r="AF35" s="116">
        <v>26</v>
      </c>
      <c r="AG35" s="113">
        <v>52</v>
      </c>
      <c r="AH35" s="113"/>
      <c r="AI35" s="113"/>
      <c r="AJ35" s="117">
        <v>52</v>
      </c>
      <c r="AK35" s="188"/>
      <c r="AL35" s="118"/>
      <c r="AM35" s="112"/>
      <c r="AN35" s="113"/>
      <c r="AO35" s="113"/>
      <c r="AP35" s="113"/>
      <c r="AQ35" s="113"/>
      <c r="AR35" s="114"/>
      <c r="AS35" s="118"/>
      <c r="AT35" s="112"/>
      <c r="AU35" s="113"/>
      <c r="AV35" s="113"/>
      <c r="AW35" s="113"/>
      <c r="AX35" s="113"/>
      <c r="AY35" s="188"/>
      <c r="AZ35" s="111"/>
      <c r="BA35" s="119"/>
      <c r="BB35" s="119"/>
      <c r="BC35" s="119"/>
      <c r="BD35" s="119"/>
      <c r="BE35" s="119"/>
      <c r="BF35" s="120"/>
      <c r="BG35" s="111"/>
      <c r="BH35" s="119"/>
      <c r="BI35" s="119"/>
      <c r="BJ35" s="119"/>
      <c r="BK35" s="119"/>
      <c r="BL35" s="119"/>
      <c r="BM35" s="272"/>
      <c r="BN35" s="285"/>
      <c r="BO35" s="117"/>
      <c r="BP35" s="116">
        <v>4</v>
      </c>
      <c r="BQ35" s="208"/>
    </row>
    <row r="36" spans="1:69" ht="12.75">
      <c r="A36" s="204" t="s">
        <v>5</v>
      </c>
      <c r="B36" s="77" t="s">
        <v>287</v>
      </c>
      <c r="C36" s="323">
        <f t="shared" si="22"/>
        <v>60</v>
      </c>
      <c r="D36" s="323">
        <f t="shared" si="22"/>
        <v>20</v>
      </c>
      <c r="E36" s="323">
        <f t="shared" si="22"/>
        <v>40</v>
      </c>
      <c r="F36" s="323">
        <f>M36+T36+AA36+AH36+AO36+AV36+BC36+BJ36</f>
        <v>22</v>
      </c>
      <c r="G36" s="323">
        <f>N36+U36+AB36+AI36+AP36+AW36+BD36+BK36</f>
        <v>12</v>
      </c>
      <c r="H36" s="323">
        <f>O36+V36+AC36+AJ36+AQ36+AX36+BE36+BL36</f>
        <v>6</v>
      </c>
      <c r="I36" s="323"/>
      <c r="J36" s="102"/>
      <c r="K36" s="101"/>
      <c r="L36" s="76"/>
      <c r="M36" s="85"/>
      <c r="N36" s="85"/>
      <c r="O36" s="85"/>
      <c r="P36" s="82"/>
      <c r="Q36" s="84"/>
      <c r="R36" s="85"/>
      <c r="S36" s="86"/>
      <c r="T36" s="85"/>
      <c r="U36" s="85"/>
      <c r="V36" s="85"/>
      <c r="W36" s="82"/>
      <c r="X36" s="102"/>
      <c r="Y36" s="101"/>
      <c r="Z36" s="76"/>
      <c r="AA36" s="85"/>
      <c r="AB36" s="85"/>
      <c r="AC36" s="85"/>
      <c r="AD36" s="82"/>
      <c r="AE36" s="84"/>
      <c r="AF36" s="85"/>
      <c r="AG36" s="86"/>
      <c r="AH36" s="85"/>
      <c r="AI36" s="85"/>
      <c r="AJ36" s="85"/>
      <c r="AK36" s="82"/>
      <c r="AL36" s="84"/>
      <c r="AM36" s="85"/>
      <c r="AN36" s="86"/>
      <c r="AO36" s="85"/>
      <c r="AP36" s="85"/>
      <c r="AQ36" s="85"/>
      <c r="AR36" s="82"/>
      <c r="AS36" s="84"/>
      <c r="AT36" s="85"/>
      <c r="AU36" s="86"/>
      <c r="AV36" s="85"/>
      <c r="AW36" s="85"/>
      <c r="AX36" s="85"/>
      <c r="AY36" s="82"/>
      <c r="AZ36" s="338">
        <v>60</v>
      </c>
      <c r="BA36" s="334">
        <v>20</v>
      </c>
      <c r="BB36" s="334">
        <v>40</v>
      </c>
      <c r="BC36" s="334">
        <v>22</v>
      </c>
      <c r="BD36" s="334">
        <v>12</v>
      </c>
      <c r="BE36" s="334">
        <v>6</v>
      </c>
      <c r="BF36" s="340"/>
      <c r="BG36" s="92"/>
      <c r="BH36" s="85"/>
      <c r="BI36" s="85"/>
      <c r="BJ36" s="85"/>
      <c r="BK36" s="85"/>
      <c r="BL36" s="85"/>
      <c r="BM36" s="271"/>
      <c r="BN36" s="284"/>
      <c r="BO36" s="265"/>
      <c r="BP36" s="85"/>
      <c r="BQ36" s="205">
        <v>7</v>
      </c>
    </row>
    <row r="37" spans="1:69" ht="26.25" thickBot="1">
      <c r="A37" s="204" t="s">
        <v>125</v>
      </c>
      <c r="B37" s="77" t="s">
        <v>315</v>
      </c>
      <c r="C37" s="323">
        <f t="shared" si="22"/>
        <v>78</v>
      </c>
      <c r="D37" s="323">
        <f t="shared" si="22"/>
        <v>26</v>
      </c>
      <c r="E37" s="323">
        <f t="shared" si="22"/>
        <v>52</v>
      </c>
      <c r="F37" s="323">
        <f>M37+T37+AA37+AH37+AO37+AV37+BC37+BJ37</f>
        <v>22</v>
      </c>
      <c r="G37" s="323"/>
      <c r="H37" s="323">
        <f>O37+V37+AC37+AJ37+AQ37+AX37+BE37+BL37</f>
        <v>30</v>
      </c>
      <c r="I37" s="323"/>
      <c r="J37" s="102"/>
      <c r="K37" s="101"/>
      <c r="L37" s="76"/>
      <c r="M37" s="85"/>
      <c r="N37" s="85"/>
      <c r="O37" s="85"/>
      <c r="P37" s="82"/>
      <c r="Q37" s="84"/>
      <c r="R37" s="85"/>
      <c r="S37" s="86"/>
      <c r="T37" s="85"/>
      <c r="U37" s="85"/>
      <c r="V37" s="85"/>
      <c r="W37" s="82"/>
      <c r="X37" s="102"/>
      <c r="Y37" s="101"/>
      <c r="Z37" s="76"/>
      <c r="AA37" s="85"/>
      <c r="AB37" s="85"/>
      <c r="AC37" s="85"/>
      <c r="AD37" s="82"/>
      <c r="AE37" s="84"/>
      <c r="AF37" s="85"/>
      <c r="AG37" s="86"/>
      <c r="AH37" s="85"/>
      <c r="AI37" s="85"/>
      <c r="AJ37" s="85"/>
      <c r="AK37" s="82"/>
      <c r="AL37" s="102">
        <v>78</v>
      </c>
      <c r="AM37" s="101">
        <v>26</v>
      </c>
      <c r="AN37" s="76">
        <v>52</v>
      </c>
      <c r="AO37" s="76">
        <v>22</v>
      </c>
      <c r="AP37" s="76"/>
      <c r="AQ37" s="76">
        <v>30</v>
      </c>
      <c r="AR37" s="82"/>
      <c r="AS37" s="84"/>
      <c r="AT37" s="85"/>
      <c r="AU37" s="86"/>
      <c r="AV37" s="85"/>
      <c r="AW37" s="85"/>
      <c r="AX37" s="85"/>
      <c r="AY37" s="82"/>
      <c r="AZ37" s="84"/>
      <c r="BA37" s="85"/>
      <c r="BB37" s="86"/>
      <c r="BC37" s="85"/>
      <c r="BD37" s="85"/>
      <c r="BE37" s="85"/>
      <c r="BF37" s="82"/>
      <c r="BG37" s="92"/>
      <c r="BH37" s="85"/>
      <c r="BI37" s="85"/>
      <c r="BJ37" s="85"/>
      <c r="BK37" s="85"/>
      <c r="BL37" s="85"/>
      <c r="BM37" s="271"/>
      <c r="BN37" s="296"/>
      <c r="BO37" s="265"/>
      <c r="BP37" s="85">
        <v>5</v>
      </c>
      <c r="BQ37" s="205"/>
    </row>
    <row r="38" spans="1:69" ht="13.5" thickBot="1">
      <c r="A38" s="202" t="s">
        <v>100</v>
      </c>
      <c r="B38" s="68" t="s">
        <v>101</v>
      </c>
      <c r="C38" s="69">
        <f aca="true" t="shared" si="23" ref="C38:I38">C39+C47</f>
        <v>2364</v>
      </c>
      <c r="D38" s="69">
        <f t="shared" si="23"/>
        <v>788</v>
      </c>
      <c r="E38" s="69">
        <f t="shared" si="23"/>
        <v>1576</v>
      </c>
      <c r="F38" s="69">
        <f t="shared" si="23"/>
        <v>414</v>
      </c>
      <c r="G38" s="69">
        <f t="shared" si="23"/>
        <v>228</v>
      </c>
      <c r="H38" s="69">
        <f t="shared" si="23"/>
        <v>934</v>
      </c>
      <c r="I38" s="98">
        <f t="shared" si="23"/>
        <v>20</v>
      </c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99"/>
      <c r="X38" s="69">
        <f>X39+X47</f>
        <v>228</v>
      </c>
      <c r="Y38" s="69">
        <f>Y39+Y47</f>
        <v>64</v>
      </c>
      <c r="Z38" s="69">
        <f>Z39+Z47</f>
        <v>164</v>
      </c>
      <c r="AA38" s="69">
        <f>AA39+AA47</f>
        <v>102</v>
      </c>
      <c r="AB38" s="69"/>
      <c r="AC38" s="69">
        <f aca="true" t="shared" si="24" ref="AC38:AH38">AC39+AC47</f>
        <v>6</v>
      </c>
      <c r="AD38" s="69">
        <f t="shared" si="24"/>
        <v>0</v>
      </c>
      <c r="AE38" s="69">
        <f t="shared" si="24"/>
        <v>696</v>
      </c>
      <c r="AF38" s="69">
        <f t="shared" si="24"/>
        <v>244</v>
      </c>
      <c r="AG38" s="69">
        <f t="shared" si="24"/>
        <v>452</v>
      </c>
      <c r="AH38" s="69">
        <f t="shared" si="24"/>
        <v>140</v>
      </c>
      <c r="AI38" s="69"/>
      <c r="AJ38" s="69">
        <f aca="true" t="shared" si="25" ref="AJ38:AO38">AJ39+AJ47</f>
        <v>260</v>
      </c>
      <c r="AK38" s="99">
        <f t="shared" si="25"/>
        <v>0</v>
      </c>
      <c r="AL38" s="69">
        <f t="shared" si="25"/>
        <v>294</v>
      </c>
      <c r="AM38" s="69">
        <f t="shared" si="25"/>
        <v>148</v>
      </c>
      <c r="AN38" s="69">
        <f t="shared" si="25"/>
        <v>212</v>
      </c>
      <c r="AO38" s="69">
        <f t="shared" si="25"/>
        <v>36</v>
      </c>
      <c r="AP38" s="69"/>
      <c r="AQ38" s="69">
        <f aca="true" t="shared" si="26" ref="AQ38:AV38">AQ39+AQ47</f>
        <v>152</v>
      </c>
      <c r="AR38" s="69">
        <f t="shared" si="26"/>
        <v>20</v>
      </c>
      <c r="AS38" s="69">
        <f t="shared" si="26"/>
        <v>388</v>
      </c>
      <c r="AT38" s="69">
        <f t="shared" si="26"/>
        <v>150</v>
      </c>
      <c r="AU38" s="69">
        <f t="shared" si="26"/>
        <v>238</v>
      </c>
      <c r="AV38" s="69">
        <f t="shared" si="26"/>
        <v>24</v>
      </c>
      <c r="AW38" s="69"/>
      <c r="AX38" s="69">
        <f aca="true" t="shared" si="27" ref="AX38:BC38">AX39+AX47</f>
        <v>194</v>
      </c>
      <c r="AY38" s="99">
        <f t="shared" si="27"/>
        <v>0</v>
      </c>
      <c r="AZ38" s="69">
        <f t="shared" si="27"/>
        <v>530</v>
      </c>
      <c r="BA38" s="69">
        <f t="shared" si="27"/>
        <v>188</v>
      </c>
      <c r="BB38" s="98">
        <f t="shared" si="27"/>
        <v>342</v>
      </c>
      <c r="BC38" s="69">
        <f t="shared" si="27"/>
        <v>86</v>
      </c>
      <c r="BD38" s="69"/>
      <c r="BE38" s="69">
        <f aca="true" t="shared" si="28" ref="BE38:BJ38">BE39+BE47</f>
        <v>196</v>
      </c>
      <c r="BF38" s="98">
        <f t="shared" si="28"/>
        <v>0</v>
      </c>
      <c r="BG38" s="69">
        <f t="shared" si="28"/>
        <v>228</v>
      </c>
      <c r="BH38" s="69">
        <f t="shared" si="28"/>
        <v>60</v>
      </c>
      <c r="BI38" s="98">
        <f t="shared" si="28"/>
        <v>168</v>
      </c>
      <c r="BJ38" s="69">
        <f t="shared" si="28"/>
        <v>26</v>
      </c>
      <c r="BK38" s="69"/>
      <c r="BL38" s="69">
        <f>BL39+BL47</f>
        <v>126</v>
      </c>
      <c r="BM38" s="98">
        <f>BM39+BM47</f>
        <v>0</v>
      </c>
      <c r="BN38" s="295"/>
      <c r="BO38" s="276"/>
      <c r="BP38" s="75"/>
      <c r="BQ38" s="203"/>
    </row>
    <row r="39" spans="1:69" ht="13.5" thickBot="1">
      <c r="A39" s="202" t="s">
        <v>22</v>
      </c>
      <c r="B39" s="68" t="s">
        <v>23</v>
      </c>
      <c r="C39" s="69">
        <f aca="true" t="shared" si="29" ref="C39:I39">SUM(C40:C46)</f>
        <v>1038</v>
      </c>
      <c r="D39" s="69">
        <f t="shared" si="29"/>
        <v>346</v>
      </c>
      <c r="E39" s="69">
        <f t="shared" si="29"/>
        <v>692</v>
      </c>
      <c r="F39" s="69">
        <f t="shared" si="29"/>
        <v>282</v>
      </c>
      <c r="G39" s="69">
        <f t="shared" si="29"/>
        <v>144</v>
      </c>
      <c r="H39" s="69">
        <f t="shared" si="29"/>
        <v>266</v>
      </c>
      <c r="I39" s="98">
        <f t="shared" si="29"/>
        <v>0</v>
      </c>
      <c r="J39" s="69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185"/>
      <c r="X39" s="69">
        <f>SUM(X40:X46)</f>
        <v>228</v>
      </c>
      <c r="Y39" s="70">
        <f>SUM(Y40:Y46)</f>
        <v>64</v>
      </c>
      <c r="Z39" s="70">
        <f>SUM(Z40:Z46)</f>
        <v>164</v>
      </c>
      <c r="AA39" s="70">
        <f>SUM(AA40:AA46)</f>
        <v>102</v>
      </c>
      <c r="AB39" s="70"/>
      <c r="AC39" s="70">
        <f aca="true" t="shared" si="30" ref="AC39:AH39">SUM(AC40:AC46)</f>
        <v>6</v>
      </c>
      <c r="AD39" s="70">
        <f t="shared" si="30"/>
        <v>0</v>
      </c>
      <c r="AE39" s="70">
        <f t="shared" si="30"/>
        <v>696</v>
      </c>
      <c r="AF39" s="70">
        <f t="shared" si="30"/>
        <v>244</v>
      </c>
      <c r="AG39" s="70">
        <f t="shared" si="30"/>
        <v>452</v>
      </c>
      <c r="AH39" s="70">
        <f t="shared" si="30"/>
        <v>140</v>
      </c>
      <c r="AI39" s="70"/>
      <c r="AJ39" s="70">
        <f>SUM(AJ40:AJ46)</f>
        <v>260</v>
      </c>
      <c r="AK39" s="185">
        <f>SUM(AK40:AK46)</f>
        <v>0</v>
      </c>
      <c r="AL39" s="69">
        <f>SUM(AL40:AL46)</f>
        <v>0</v>
      </c>
      <c r="AM39" s="70">
        <v>66</v>
      </c>
      <c r="AN39" s="70">
        <f>SUM(AN40:AN46)</f>
        <v>0</v>
      </c>
      <c r="AO39" s="70">
        <f>SUM(AO40:AO46)</f>
        <v>0</v>
      </c>
      <c r="AP39" s="70"/>
      <c r="AQ39" s="70">
        <f aca="true" t="shared" si="31" ref="AQ39:AV39">SUM(AQ40:AQ46)</f>
        <v>0</v>
      </c>
      <c r="AR39" s="70">
        <f t="shared" si="31"/>
        <v>0</v>
      </c>
      <c r="AS39" s="70">
        <f t="shared" si="31"/>
        <v>0</v>
      </c>
      <c r="AT39" s="70">
        <f t="shared" si="31"/>
        <v>0</v>
      </c>
      <c r="AU39" s="70">
        <f t="shared" si="31"/>
        <v>0</v>
      </c>
      <c r="AV39" s="70">
        <f t="shared" si="31"/>
        <v>0</v>
      </c>
      <c r="AW39" s="70"/>
      <c r="AX39" s="70">
        <f aca="true" t="shared" si="32" ref="AX39:BC39">SUM(AX40:AX46)</f>
        <v>0</v>
      </c>
      <c r="AY39" s="185">
        <f t="shared" si="32"/>
        <v>0</v>
      </c>
      <c r="AZ39" s="69">
        <f t="shared" si="32"/>
        <v>114</v>
      </c>
      <c r="BA39" s="70">
        <f t="shared" si="32"/>
        <v>38</v>
      </c>
      <c r="BB39" s="70">
        <f t="shared" si="32"/>
        <v>76</v>
      </c>
      <c r="BC39" s="71">
        <f t="shared" si="32"/>
        <v>40</v>
      </c>
      <c r="BD39" s="71"/>
      <c r="BE39" s="71">
        <f aca="true" t="shared" si="33" ref="BE39:BJ39">SUM(BE40:BE46)</f>
        <v>0</v>
      </c>
      <c r="BF39" s="72">
        <f t="shared" si="33"/>
        <v>0</v>
      </c>
      <c r="BG39" s="73">
        <f t="shared" si="33"/>
        <v>0</v>
      </c>
      <c r="BH39" s="71">
        <f t="shared" si="33"/>
        <v>0</v>
      </c>
      <c r="BI39" s="70">
        <f t="shared" si="33"/>
        <v>0</v>
      </c>
      <c r="BJ39" s="70">
        <f t="shared" si="33"/>
        <v>0</v>
      </c>
      <c r="BK39" s="70"/>
      <c r="BL39" s="70">
        <f>SUM(BL40:BL46)</f>
        <v>0</v>
      </c>
      <c r="BM39" s="71">
        <f>SUM(BM40:BM46)</f>
        <v>0</v>
      </c>
      <c r="BN39" s="297"/>
      <c r="BO39" s="276"/>
      <c r="BP39" s="75"/>
      <c r="BQ39" s="203"/>
    </row>
    <row r="40" spans="1:69" ht="12.75">
      <c r="A40" s="204" t="s">
        <v>27</v>
      </c>
      <c r="B40" s="77" t="s">
        <v>316</v>
      </c>
      <c r="C40" s="323">
        <f aca="true" t="shared" si="34" ref="C40:C46">J40+Q40+X40+AE40+AL40+AS40+AZ40+BG40</f>
        <v>58</v>
      </c>
      <c r="D40" s="323">
        <f aca="true" t="shared" si="35" ref="D40:D46">K40+R40+Y40+AF40+AM40+AT40+BA40+BH40</f>
        <v>20</v>
      </c>
      <c r="E40" s="323">
        <f aca="true" t="shared" si="36" ref="E40:E46">L40+S40+Z40+AG40+AN40+AU40+BB40+BI40</f>
        <v>38</v>
      </c>
      <c r="F40" s="323">
        <f aca="true" t="shared" si="37" ref="F40:F46">M40+T40+AA40+AH40+AO40+AV40+BC40+BJ40</f>
        <v>20</v>
      </c>
      <c r="G40" s="323">
        <f aca="true" t="shared" si="38" ref="G40:G46">N40+U40+AB40+AI40+AP40+AW40+BD40+BK40</f>
        <v>18</v>
      </c>
      <c r="H40" s="323"/>
      <c r="I40" s="323"/>
      <c r="J40" s="122"/>
      <c r="K40" s="123"/>
      <c r="L40" s="123"/>
      <c r="M40" s="123"/>
      <c r="N40" s="123"/>
      <c r="O40" s="123"/>
      <c r="P40" s="82"/>
      <c r="Q40" s="83"/>
      <c r="R40" s="83"/>
      <c r="S40" s="83"/>
      <c r="T40" s="83"/>
      <c r="U40" s="83"/>
      <c r="V40" s="83"/>
      <c r="W40" s="82"/>
      <c r="X40" s="80"/>
      <c r="Y40" s="81"/>
      <c r="Z40" s="81"/>
      <c r="AA40" s="81"/>
      <c r="AB40" s="81"/>
      <c r="AC40" s="81"/>
      <c r="AD40" s="82"/>
      <c r="AE40" s="83"/>
      <c r="AF40" s="83"/>
      <c r="AG40" s="83"/>
      <c r="AH40" s="83"/>
      <c r="AI40" s="83"/>
      <c r="AJ40" s="83"/>
      <c r="AK40" s="82"/>
      <c r="AL40" s="80"/>
      <c r="AM40" s="81"/>
      <c r="AN40" s="81"/>
      <c r="AO40" s="81"/>
      <c r="AP40" s="81"/>
      <c r="AQ40" s="81"/>
      <c r="AR40" s="82"/>
      <c r="AS40" s="84"/>
      <c r="AT40" s="85"/>
      <c r="AU40" s="86"/>
      <c r="AV40" s="85"/>
      <c r="AW40" s="85"/>
      <c r="AX40" s="85"/>
      <c r="AY40" s="82"/>
      <c r="AZ40" s="336">
        <v>58</v>
      </c>
      <c r="BA40" s="337">
        <v>20</v>
      </c>
      <c r="BB40" s="337">
        <v>38</v>
      </c>
      <c r="BC40" s="337">
        <v>20</v>
      </c>
      <c r="BD40" s="337">
        <v>18</v>
      </c>
      <c r="BE40" s="337"/>
      <c r="BF40" s="339"/>
      <c r="BG40" s="87"/>
      <c r="BH40" s="88"/>
      <c r="BI40" s="88"/>
      <c r="BJ40" s="88"/>
      <c r="BK40" s="88"/>
      <c r="BL40" s="88"/>
      <c r="BM40" s="269"/>
      <c r="BN40" s="294"/>
      <c r="BO40" s="265"/>
      <c r="BP40" s="85">
        <v>7</v>
      </c>
      <c r="BQ40" s="205"/>
    </row>
    <row r="41" spans="1:69" ht="12.75">
      <c r="A41" s="204" t="s">
        <v>29</v>
      </c>
      <c r="B41" s="91" t="s">
        <v>289</v>
      </c>
      <c r="C41" s="323">
        <f t="shared" si="34"/>
        <v>132</v>
      </c>
      <c r="D41" s="323">
        <f t="shared" si="35"/>
        <v>36</v>
      </c>
      <c r="E41" s="323">
        <f t="shared" si="36"/>
        <v>96</v>
      </c>
      <c r="F41" s="323">
        <f t="shared" si="37"/>
        <v>60</v>
      </c>
      <c r="G41" s="323">
        <f t="shared" si="38"/>
        <v>30</v>
      </c>
      <c r="H41" s="323">
        <f>O41+V41+AC41+AJ41+AQ41+AX41+BE41+BL41</f>
        <v>6</v>
      </c>
      <c r="I41" s="323"/>
      <c r="J41" s="84"/>
      <c r="K41" s="85"/>
      <c r="L41" s="86"/>
      <c r="M41" s="85"/>
      <c r="N41" s="85"/>
      <c r="O41" s="85"/>
      <c r="P41" s="82"/>
      <c r="Q41" s="84"/>
      <c r="R41" s="85"/>
      <c r="S41" s="86"/>
      <c r="T41" s="85"/>
      <c r="U41" s="85"/>
      <c r="V41" s="85"/>
      <c r="W41" s="82"/>
      <c r="X41" s="84">
        <v>132</v>
      </c>
      <c r="Y41" s="95">
        <v>36</v>
      </c>
      <c r="Z41" s="96">
        <v>96</v>
      </c>
      <c r="AA41" s="97">
        <v>60</v>
      </c>
      <c r="AB41" s="97">
        <v>30</v>
      </c>
      <c r="AC41" s="97">
        <v>6</v>
      </c>
      <c r="AD41" s="82"/>
      <c r="AE41" s="84"/>
      <c r="AF41" s="85"/>
      <c r="AG41" s="86"/>
      <c r="AH41" s="85"/>
      <c r="AI41" s="85"/>
      <c r="AJ41" s="85"/>
      <c r="AK41" s="82"/>
      <c r="AL41" s="84"/>
      <c r="AM41" s="85"/>
      <c r="AN41" s="86"/>
      <c r="AO41" s="85"/>
      <c r="AP41" s="85"/>
      <c r="AQ41" s="85"/>
      <c r="AR41" s="82"/>
      <c r="AS41" s="84"/>
      <c r="AT41" s="85"/>
      <c r="AU41" s="86"/>
      <c r="AV41" s="85"/>
      <c r="AW41" s="85"/>
      <c r="AX41" s="85"/>
      <c r="AY41" s="82"/>
      <c r="AZ41" s="338"/>
      <c r="BA41" s="334"/>
      <c r="BB41" s="334"/>
      <c r="BC41" s="334"/>
      <c r="BD41" s="334"/>
      <c r="BE41" s="334"/>
      <c r="BF41" s="332"/>
      <c r="BG41" s="92"/>
      <c r="BH41" s="85"/>
      <c r="BI41" s="85"/>
      <c r="BJ41" s="85"/>
      <c r="BK41" s="85"/>
      <c r="BL41" s="85"/>
      <c r="BM41" s="271"/>
      <c r="BN41" s="284"/>
      <c r="BO41" s="127"/>
      <c r="BP41" s="85"/>
      <c r="BQ41" s="205">
        <v>3</v>
      </c>
    </row>
    <row r="42" spans="1:69" ht="12.75">
      <c r="A42" s="204" t="s">
        <v>31</v>
      </c>
      <c r="B42" s="91" t="s">
        <v>303</v>
      </c>
      <c r="C42" s="323">
        <f t="shared" si="34"/>
        <v>232</v>
      </c>
      <c r="D42" s="323">
        <f t="shared" si="35"/>
        <v>82</v>
      </c>
      <c r="E42" s="323">
        <f t="shared" si="36"/>
        <v>150</v>
      </c>
      <c r="F42" s="323">
        <f t="shared" si="37"/>
        <v>20</v>
      </c>
      <c r="G42" s="323"/>
      <c r="H42" s="323">
        <f>O42+V42+AC42+AJ42+AQ42+AX42+BE42+BL42</f>
        <v>130</v>
      </c>
      <c r="I42" s="323">
        <f>P42+W42+AD42+AK42+AR42+AY42+BF42+BM42</f>
        <v>0</v>
      </c>
      <c r="J42" s="189"/>
      <c r="K42" s="124"/>
      <c r="L42" s="124"/>
      <c r="M42" s="124"/>
      <c r="N42" s="124"/>
      <c r="O42" s="124"/>
      <c r="P42" s="82"/>
      <c r="Q42" s="84"/>
      <c r="R42" s="85"/>
      <c r="S42" s="86"/>
      <c r="T42" s="85"/>
      <c r="U42" s="85"/>
      <c r="V42" s="85"/>
      <c r="W42" s="82"/>
      <c r="X42" s="184"/>
      <c r="Y42" s="94"/>
      <c r="Z42" s="94"/>
      <c r="AA42" s="94"/>
      <c r="AB42" s="94"/>
      <c r="AC42" s="94"/>
      <c r="AD42" s="82"/>
      <c r="AE42" s="84">
        <v>232</v>
      </c>
      <c r="AF42" s="85">
        <v>82</v>
      </c>
      <c r="AG42" s="86">
        <v>150</v>
      </c>
      <c r="AH42" s="85">
        <v>20</v>
      </c>
      <c r="AI42" s="85"/>
      <c r="AJ42" s="85">
        <v>130</v>
      </c>
      <c r="AK42" s="82"/>
      <c r="AL42" s="84"/>
      <c r="AM42" s="85"/>
      <c r="AN42" s="86"/>
      <c r="AO42" s="85"/>
      <c r="AP42" s="85"/>
      <c r="AQ42" s="85"/>
      <c r="AR42" s="82"/>
      <c r="AS42" s="83"/>
      <c r="AT42" s="85"/>
      <c r="AU42" s="86"/>
      <c r="AV42" s="85"/>
      <c r="AW42" s="85"/>
      <c r="AX42" s="85"/>
      <c r="AY42" s="82"/>
      <c r="AZ42" s="338"/>
      <c r="BA42" s="334"/>
      <c r="BB42" s="334"/>
      <c r="BC42" s="334"/>
      <c r="BD42" s="334"/>
      <c r="BE42" s="334"/>
      <c r="BF42" s="332"/>
      <c r="BG42" s="83"/>
      <c r="BH42" s="85"/>
      <c r="BI42" s="86"/>
      <c r="BJ42" s="85"/>
      <c r="BK42" s="85"/>
      <c r="BL42" s="85"/>
      <c r="BM42" s="271"/>
      <c r="BN42" s="284"/>
      <c r="BO42" s="127">
        <v>4</v>
      </c>
      <c r="BP42" s="85"/>
      <c r="BQ42" s="301"/>
    </row>
    <row r="43" spans="1:69" ht="12.75">
      <c r="A43" s="204" t="s">
        <v>33</v>
      </c>
      <c r="B43" s="91" t="s">
        <v>288</v>
      </c>
      <c r="C43" s="323">
        <f t="shared" si="34"/>
        <v>232</v>
      </c>
      <c r="D43" s="323">
        <f t="shared" si="35"/>
        <v>82</v>
      </c>
      <c r="E43" s="323">
        <f t="shared" si="36"/>
        <v>150</v>
      </c>
      <c r="F43" s="323">
        <f t="shared" si="37"/>
        <v>20</v>
      </c>
      <c r="G43" s="323"/>
      <c r="H43" s="323">
        <f>O43+V43+AC43+AJ43+AQ43+AX43+BE43+BL43</f>
        <v>130</v>
      </c>
      <c r="I43" s="323"/>
      <c r="J43" s="84"/>
      <c r="K43" s="85"/>
      <c r="L43" s="86"/>
      <c r="M43" s="85"/>
      <c r="N43" s="85"/>
      <c r="O43" s="85"/>
      <c r="P43" s="82"/>
      <c r="Q43" s="84"/>
      <c r="R43" s="85"/>
      <c r="S43" s="86"/>
      <c r="T43" s="85"/>
      <c r="U43" s="85"/>
      <c r="V43" s="85"/>
      <c r="W43" s="82"/>
      <c r="X43" s="84"/>
      <c r="Y43" s="85"/>
      <c r="Z43" s="86"/>
      <c r="AA43" s="85"/>
      <c r="AB43" s="85"/>
      <c r="AC43" s="85"/>
      <c r="AD43" s="82"/>
      <c r="AE43" s="84">
        <v>232</v>
      </c>
      <c r="AF43" s="85">
        <v>82</v>
      </c>
      <c r="AG43" s="86">
        <v>150</v>
      </c>
      <c r="AH43" s="85">
        <v>20</v>
      </c>
      <c r="AI43" s="85"/>
      <c r="AJ43" s="85">
        <v>130</v>
      </c>
      <c r="AK43" s="82"/>
      <c r="AL43" s="84"/>
      <c r="AM43" s="85"/>
      <c r="AN43" s="86"/>
      <c r="AO43" s="85"/>
      <c r="AP43" s="85"/>
      <c r="AQ43" s="85"/>
      <c r="AR43" s="82"/>
      <c r="AS43" s="84"/>
      <c r="AT43" s="85"/>
      <c r="AU43" s="86"/>
      <c r="AV43" s="85"/>
      <c r="AW43" s="85"/>
      <c r="AX43" s="85"/>
      <c r="AY43" s="82"/>
      <c r="AZ43" s="333"/>
      <c r="BA43" s="334"/>
      <c r="BB43" s="335"/>
      <c r="BC43" s="334"/>
      <c r="BD43" s="334"/>
      <c r="BE43" s="334"/>
      <c r="BF43" s="332"/>
      <c r="BG43" s="84"/>
      <c r="BH43" s="85"/>
      <c r="BI43" s="86"/>
      <c r="BJ43" s="85"/>
      <c r="BK43" s="85"/>
      <c r="BL43" s="85"/>
      <c r="BM43" s="271"/>
      <c r="BN43" s="284"/>
      <c r="BO43" s="127">
        <v>4</v>
      </c>
      <c r="BP43" s="85"/>
      <c r="BQ43" s="301"/>
    </row>
    <row r="44" spans="1:69" ht="12.75">
      <c r="A44" s="204" t="s">
        <v>35</v>
      </c>
      <c r="B44" s="91" t="s">
        <v>317</v>
      </c>
      <c r="C44" s="323">
        <f t="shared" si="34"/>
        <v>56</v>
      </c>
      <c r="D44" s="323">
        <f t="shared" si="35"/>
        <v>18</v>
      </c>
      <c r="E44" s="323">
        <f t="shared" si="36"/>
        <v>38</v>
      </c>
      <c r="F44" s="323">
        <f t="shared" si="37"/>
        <v>20</v>
      </c>
      <c r="G44" s="323">
        <f t="shared" si="38"/>
        <v>18</v>
      </c>
      <c r="H44" s="323"/>
      <c r="I44" s="323"/>
      <c r="J44" s="84"/>
      <c r="K44" s="85"/>
      <c r="L44" s="86"/>
      <c r="M44" s="85"/>
      <c r="N44" s="85"/>
      <c r="O44" s="85"/>
      <c r="P44" s="82"/>
      <c r="Q44" s="83"/>
      <c r="R44" s="85"/>
      <c r="S44" s="86"/>
      <c r="T44" s="85"/>
      <c r="U44" s="85"/>
      <c r="V44" s="85"/>
      <c r="W44" s="82"/>
      <c r="X44" s="84"/>
      <c r="Y44" s="85"/>
      <c r="Z44" s="86"/>
      <c r="AA44" s="85"/>
      <c r="AB44" s="85"/>
      <c r="AC44" s="85"/>
      <c r="AD44" s="82"/>
      <c r="AE44" s="83"/>
      <c r="AF44" s="85"/>
      <c r="AG44" s="86"/>
      <c r="AH44" s="85"/>
      <c r="AI44" s="85"/>
      <c r="AJ44" s="85"/>
      <c r="AK44" s="82"/>
      <c r="AL44" s="84"/>
      <c r="AM44" s="85"/>
      <c r="AN44" s="86"/>
      <c r="AO44" s="85"/>
      <c r="AP44" s="85"/>
      <c r="AQ44" s="85"/>
      <c r="AR44" s="82"/>
      <c r="AS44" s="84"/>
      <c r="AT44" s="85"/>
      <c r="AU44" s="86"/>
      <c r="AV44" s="85"/>
      <c r="AW44" s="85"/>
      <c r="AX44" s="85"/>
      <c r="AY44" s="82"/>
      <c r="AZ44" s="333">
        <v>56</v>
      </c>
      <c r="BA44" s="334">
        <v>18</v>
      </c>
      <c r="BB44" s="335">
        <v>38</v>
      </c>
      <c r="BC44" s="334">
        <v>20</v>
      </c>
      <c r="BD44" s="334">
        <v>18</v>
      </c>
      <c r="BE44" s="334"/>
      <c r="BF44" s="340"/>
      <c r="BG44" s="84"/>
      <c r="BH44" s="85"/>
      <c r="BI44" s="86"/>
      <c r="BJ44" s="85"/>
      <c r="BK44" s="85"/>
      <c r="BL44" s="85"/>
      <c r="BM44" s="271"/>
      <c r="BN44" s="284"/>
      <c r="BO44" s="127"/>
      <c r="BP44" s="85">
        <v>7</v>
      </c>
      <c r="BQ44" s="301"/>
    </row>
    <row r="45" spans="1:69" ht="12.75">
      <c r="A45" s="204" t="s">
        <v>38</v>
      </c>
      <c r="B45" s="91" t="s">
        <v>304</v>
      </c>
      <c r="C45" s="323">
        <f t="shared" si="34"/>
        <v>232</v>
      </c>
      <c r="D45" s="323">
        <f t="shared" si="35"/>
        <v>80</v>
      </c>
      <c r="E45" s="323">
        <f t="shared" si="36"/>
        <v>152</v>
      </c>
      <c r="F45" s="323">
        <f t="shared" si="37"/>
        <v>100</v>
      </c>
      <c r="G45" s="323">
        <f t="shared" si="38"/>
        <v>52</v>
      </c>
      <c r="H45" s="323"/>
      <c r="I45" s="323"/>
      <c r="J45" s="84"/>
      <c r="K45" s="85"/>
      <c r="L45" s="86"/>
      <c r="M45" s="85"/>
      <c r="N45" s="85"/>
      <c r="O45" s="85"/>
      <c r="P45" s="82"/>
      <c r="Q45" s="83"/>
      <c r="R45" s="85"/>
      <c r="S45" s="86"/>
      <c r="T45" s="85"/>
      <c r="U45" s="85"/>
      <c r="V45" s="85"/>
      <c r="W45" s="82"/>
      <c r="X45" s="84"/>
      <c r="Y45" s="85"/>
      <c r="Z45" s="86"/>
      <c r="AA45" s="85"/>
      <c r="AB45" s="85"/>
      <c r="AC45" s="85"/>
      <c r="AD45" s="82"/>
      <c r="AE45" s="83">
        <v>232</v>
      </c>
      <c r="AF45" s="85">
        <v>80</v>
      </c>
      <c r="AG45" s="86">
        <v>152</v>
      </c>
      <c r="AH45" s="85">
        <v>100</v>
      </c>
      <c r="AI45" s="85">
        <v>52</v>
      </c>
      <c r="AJ45" s="85"/>
      <c r="AK45" s="82"/>
      <c r="AL45" s="84"/>
      <c r="AM45" s="85"/>
      <c r="AN45" s="86"/>
      <c r="AO45" s="85"/>
      <c r="AP45" s="85"/>
      <c r="AQ45" s="85"/>
      <c r="AR45" s="82"/>
      <c r="AS45" s="84"/>
      <c r="AT45" s="85"/>
      <c r="AU45" s="86"/>
      <c r="AV45" s="85"/>
      <c r="AW45" s="85"/>
      <c r="AX45" s="85"/>
      <c r="AY45" s="82"/>
      <c r="AZ45" s="84"/>
      <c r="BA45" s="85"/>
      <c r="BB45" s="86"/>
      <c r="BC45" s="85"/>
      <c r="BD45" s="85"/>
      <c r="BE45" s="85"/>
      <c r="BF45" s="82"/>
      <c r="BG45" s="84"/>
      <c r="BH45" s="85"/>
      <c r="BI45" s="86"/>
      <c r="BJ45" s="85"/>
      <c r="BK45" s="85"/>
      <c r="BL45" s="85"/>
      <c r="BM45" s="271"/>
      <c r="BN45" s="284"/>
      <c r="BO45" s="127">
        <v>4</v>
      </c>
      <c r="BP45" s="85"/>
      <c r="BQ45" s="301"/>
    </row>
    <row r="46" spans="1:69" ht="13.5" thickBot="1">
      <c r="A46" s="204" t="s">
        <v>40</v>
      </c>
      <c r="B46" s="91" t="s">
        <v>25</v>
      </c>
      <c r="C46" s="323">
        <f t="shared" si="34"/>
        <v>96</v>
      </c>
      <c r="D46" s="323">
        <f t="shared" si="35"/>
        <v>28</v>
      </c>
      <c r="E46" s="323">
        <f t="shared" si="36"/>
        <v>68</v>
      </c>
      <c r="F46" s="323">
        <f t="shared" si="37"/>
        <v>42</v>
      </c>
      <c r="G46" s="323">
        <f t="shared" si="38"/>
        <v>26</v>
      </c>
      <c r="H46" s="323"/>
      <c r="I46" s="323"/>
      <c r="J46" s="84"/>
      <c r="K46" s="85"/>
      <c r="L46" s="86"/>
      <c r="M46" s="85"/>
      <c r="N46" s="85"/>
      <c r="O46" s="85"/>
      <c r="P46" s="82"/>
      <c r="Q46" s="83"/>
      <c r="R46" s="85"/>
      <c r="S46" s="86"/>
      <c r="T46" s="85"/>
      <c r="U46" s="85"/>
      <c r="V46" s="85"/>
      <c r="W46" s="82"/>
      <c r="X46" s="84">
        <v>96</v>
      </c>
      <c r="Y46" s="85">
        <v>28</v>
      </c>
      <c r="Z46" s="86">
        <v>68</v>
      </c>
      <c r="AA46" s="85">
        <v>42</v>
      </c>
      <c r="AB46" s="85">
        <v>26</v>
      </c>
      <c r="AC46" s="85"/>
      <c r="AD46" s="82"/>
      <c r="AE46" s="83"/>
      <c r="AF46" s="85"/>
      <c r="AG46" s="86"/>
      <c r="AH46" s="85"/>
      <c r="AI46" s="85"/>
      <c r="AJ46" s="85"/>
      <c r="AK46" s="82"/>
      <c r="AL46" s="84"/>
      <c r="AM46" s="85"/>
      <c r="AN46" s="86"/>
      <c r="AO46" s="85"/>
      <c r="AP46" s="85"/>
      <c r="AQ46" s="85"/>
      <c r="AR46" s="82"/>
      <c r="AS46" s="84"/>
      <c r="AT46" s="85"/>
      <c r="AU46" s="86"/>
      <c r="AV46" s="85"/>
      <c r="AW46" s="85"/>
      <c r="AX46" s="85"/>
      <c r="AY46" s="82"/>
      <c r="AZ46" s="92"/>
      <c r="BA46" s="85"/>
      <c r="BB46" s="85"/>
      <c r="BC46" s="85"/>
      <c r="BD46" s="85"/>
      <c r="BE46" s="85"/>
      <c r="BF46" s="82"/>
      <c r="BG46" s="92"/>
      <c r="BH46" s="85"/>
      <c r="BI46" s="85"/>
      <c r="BJ46" s="85"/>
      <c r="BK46" s="85"/>
      <c r="BL46" s="85"/>
      <c r="BM46" s="271"/>
      <c r="BN46" s="296"/>
      <c r="BO46" s="265">
        <v>3</v>
      </c>
      <c r="BP46" s="85"/>
      <c r="BQ46" s="301"/>
    </row>
    <row r="47" spans="1:69" ht="13.5" thickBot="1">
      <c r="A47" s="202" t="s">
        <v>49</v>
      </c>
      <c r="B47" s="68" t="s">
        <v>50</v>
      </c>
      <c r="C47" s="70">
        <f>C48+C55+C61+C67</f>
        <v>1326</v>
      </c>
      <c r="D47" s="70">
        <f aca="true" t="shared" si="39" ref="D47:I47">D48+D55+D61+D67</f>
        <v>442</v>
      </c>
      <c r="E47" s="70">
        <f t="shared" si="39"/>
        <v>884</v>
      </c>
      <c r="F47" s="70">
        <f t="shared" si="39"/>
        <v>132</v>
      </c>
      <c r="G47" s="70">
        <f t="shared" si="39"/>
        <v>84</v>
      </c>
      <c r="H47" s="70">
        <f t="shared" si="39"/>
        <v>668</v>
      </c>
      <c r="I47" s="70">
        <f t="shared" si="39"/>
        <v>20</v>
      </c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>
        <f aca="true" t="shared" si="40" ref="Z47:BM47">Z48+Z55+Z61+Z67</f>
        <v>0</v>
      </c>
      <c r="AA47" s="70">
        <f t="shared" si="40"/>
        <v>0</v>
      </c>
      <c r="AB47" s="70">
        <f t="shared" si="40"/>
        <v>0</v>
      </c>
      <c r="AC47" s="70">
        <f t="shared" si="40"/>
        <v>0</v>
      </c>
      <c r="AD47" s="70">
        <f t="shared" si="40"/>
        <v>0</v>
      </c>
      <c r="AE47" s="70">
        <f t="shared" si="40"/>
        <v>0</v>
      </c>
      <c r="AF47" s="70">
        <f t="shared" si="40"/>
        <v>0</v>
      </c>
      <c r="AG47" s="70">
        <f t="shared" si="40"/>
        <v>0</v>
      </c>
      <c r="AH47" s="70">
        <f t="shared" si="40"/>
        <v>0</v>
      </c>
      <c r="AI47" s="70">
        <f t="shared" si="40"/>
        <v>0</v>
      </c>
      <c r="AJ47" s="70">
        <f t="shared" si="40"/>
        <v>0</v>
      </c>
      <c r="AK47" s="70">
        <f t="shared" si="40"/>
        <v>0</v>
      </c>
      <c r="AL47" s="70">
        <f t="shared" si="40"/>
        <v>294</v>
      </c>
      <c r="AM47" s="70">
        <f t="shared" si="40"/>
        <v>82</v>
      </c>
      <c r="AN47" s="70">
        <f t="shared" si="40"/>
        <v>212</v>
      </c>
      <c r="AO47" s="70">
        <f t="shared" si="40"/>
        <v>36</v>
      </c>
      <c r="AP47" s="70">
        <f t="shared" si="40"/>
        <v>24</v>
      </c>
      <c r="AQ47" s="70">
        <f t="shared" si="40"/>
        <v>152</v>
      </c>
      <c r="AR47" s="70">
        <f t="shared" si="40"/>
        <v>20</v>
      </c>
      <c r="AS47" s="70">
        <f t="shared" si="40"/>
        <v>388</v>
      </c>
      <c r="AT47" s="70">
        <f t="shared" si="40"/>
        <v>150</v>
      </c>
      <c r="AU47" s="70">
        <f t="shared" si="40"/>
        <v>238</v>
      </c>
      <c r="AV47" s="70">
        <f t="shared" si="40"/>
        <v>24</v>
      </c>
      <c r="AW47" s="70">
        <f t="shared" si="40"/>
        <v>20</v>
      </c>
      <c r="AX47" s="70">
        <f t="shared" si="40"/>
        <v>194</v>
      </c>
      <c r="AY47" s="70">
        <f t="shared" si="40"/>
        <v>0</v>
      </c>
      <c r="AZ47" s="70">
        <f t="shared" si="40"/>
        <v>416</v>
      </c>
      <c r="BA47" s="70">
        <f t="shared" si="40"/>
        <v>150</v>
      </c>
      <c r="BB47" s="70">
        <f t="shared" si="40"/>
        <v>266</v>
      </c>
      <c r="BC47" s="70">
        <f t="shared" si="40"/>
        <v>46</v>
      </c>
      <c r="BD47" s="70">
        <f t="shared" si="40"/>
        <v>24</v>
      </c>
      <c r="BE47" s="70">
        <f t="shared" si="40"/>
        <v>196</v>
      </c>
      <c r="BF47" s="70">
        <f t="shared" si="40"/>
        <v>0</v>
      </c>
      <c r="BG47" s="70">
        <f>BG48+BG55+BG61+BG67</f>
        <v>228</v>
      </c>
      <c r="BH47" s="70">
        <f t="shared" si="40"/>
        <v>60</v>
      </c>
      <c r="BI47" s="70">
        <f t="shared" si="40"/>
        <v>168</v>
      </c>
      <c r="BJ47" s="70">
        <f t="shared" si="40"/>
        <v>26</v>
      </c>
      <c r="BK47" s="70">
        <f t="shared" si="40"/>
        <v>16</v>
      </c>
      <c r="BL47" s="70">
        <f t="shared" si="40"/>
        <v>126</v>
      </c>
      <c r="BM47" s="71">
        <f t="shared" si="40"/>
        <v>0</v>
      </c>
      <c r="BN47" s="295"/>
      <c r="BO47" s="276"/>
      <c r="BP47" s="74"/>
      <c r="BQ47" s="302"/>
    </row>
    <row r="48" spans="1:69" ht="39" thickBot="1">
      <c r="A48" s="202" t="s">
        <v>51</v>
      </c>
      <c r="B48" s="125" t="s">
        <v>318</v>
      </c>
      <c r="C48" s="98">
        <f>SUM(C49:C51)</f>
        <v>294</v>
      </c>
      <c r="D48" s="98">
        <f aca="true" t="shared" si="41" ref="D48:BM48">SUM(D49:D51)</f>
        <v>82</v>
      </c>
      <c r="E48" s="98">
        <f t="shared" si="41"/>
        <v>212</v>
      </c>
      <c r="F48" s="98">
        <f t="shared" si="41"/>
        <v>36</v>
      </c>
      <c r="G48" s="98">
        <f t="shared" si="41"/>
        <v>24</v>
      </c>
      <c r="H48" s="98">
        <f t="shared" si="41"/>
        <v>152</v>
      </c>
      <c r="I48" s="98">
        <f t="shared" si="41"/>
        <v>20</v>
      </c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>
        <f t="shared" si="41"/>
        <v>0</v>
      </c>
      <c r="AA48" s="98">
        <f t="shared" si="41"/>
        <v>0</v>
      </c>
      <c r="AB48" s="98">
        <f t="shared" si="41"/>
        <v>0</v>
      </c>
      <c r="AC48" s="98">
        <f t="shared" si="41"/>
        <v>0</v>
      </c>
      <c r="AD48" s="98">
        <f t="shared" si="41"/>
        <v>0</v>
      </c>
      <c r="AE48" s="98">
        <f t="shared" si="41"/>
        <v>0</v>
      </c>
      <c r="AF48" s="98">
        <f t="shared" si="41"/>
        <v>0</v>
      </c>
      <c r="AG48" s="98">
        <f t="shared" si="41"/>
        <v>0</v>
      </c>
      <c r="AH48" s="98">
        <f t="shared" si="41"/>
        <v>0</v>
      </c>
      <c r="AI48" s="98">
        <f t="shared" si="41"/>
        <v>0</v>
      </c>
      <c r="AJ48" s="98">
        <f t="shared" si="41"/>
        <v>0</v>
      </c>
      <c r="AK48" s="98">
        <f t="shared" si="41"/>
        <v>0</v>
      </c>
      <c r="AL48" s="98">
        <f>SUM(AL49:AL51)</f>
        <v>294</v>
      </c>
      <c r="AM48" s="98">
        <f t="shared" si="41"/>
        <v>82</v>
      </c>
      <c r="AN48" s="98">
        <f t="shared" si="41"/>
        <v>212</v>
      </c>
      <c r="AO48" s="98">
        <f t="shared" si="41"/>
        <v>36</v>
      </c>
      <c r="AP48" s="98">
        <f t="shared" si="41"/>
        <v>24</v>
      </c>
      <c r="AQ48" s="98">
        <f t="shared" si="41"/>
        <v>152</v>
      </c>
      <c r="AR48" s="98">
        <f t="shared" si="41"/>
        <v>20</v>
      </c>
      <c r="AS48" s="98">
        <f t="shared" si="41"/>
        <v>0</v>
      </c>
      <c r="AT48" s="98">
        <f t="shared" si="41"/>
        <v>0</v>
      </c>
      <c r="AU48" s="98">
        <f t="shared" si="41"/>
        <v>0</v>
      </c>
      <c r="AV48" s="98">
        <f t="shared" si="41"/>
        <v>0</v>
      </c>
      <c r="AW48" s="98">
        <f t="shared" si="41"/>
        <v>0</v>
      </c>
      <c r="AX48" s="98">
        <f t="shared" si="41"/>
        <v>0</v>
      </c>
      <c r="AY48" s="98">
        <f t="shared" si="41"/>
        <v>0</v>
      </c>
      <c r="AZ48" s="98">
        <f t="shared" si="41"/>
        <v>0</v>
      </c>
      <c r="BA48" s="98">
        <f t="shared" si="41"/>
        <v>0</v>
      </c>
      <c r="BB48" s="98">
        <f t="shared" si="41"/>
        <v>0</v>
      </c>
      <c r="BC48" s="98">
        <f t="shared" si="41"/>
        <v>0</v>
      </c>
      <c r="BD48" s="98">
        <f t="shared" si="41"/>
        <v>0</v>
      </c>
      <c r="BE48" s="98">
        <f t="shared" si="41"/>
        <v>0</v>
      </c>
      <c r="BF48" s="98">
        <f t="shared" si="41"/>
        <v>0</v>
      </c>
      <c r="BG48" s="98">
        <f t="shared" si="41"/>
        <v>0</v>
      </c>
      <c r="BH48" s="98">
        <f t="shared" si="41"/>
        <v>0</v>
      </c>
      <c r="BI48" s="98">
        <f t="shared" si="41"/>
        <v>0</v>
      </c>
      <c r="BJ48" s="98">
        <f t="shared" si="41"/>
        <v>0</v>
      </c>
      <c r="BK48" s="98">
        <f t="shared" si="41"/>
        <v>0</v>
      </c>
      <c r="BL48" s="98">
        <f t="shared" si="41"/>
        <v>0</v>
      </c>
      <c r="BM48" s="98">
        <f t="shared" si="41"/>
        <v>0</v>
      </c>
      <c r="BN48" s="297"/>
      <c r="BO48" s="276"/>
      <c r="BP48" s="75"/>
      <c r="BQ48" s="302"/>
    </row>
    <row r="49" spans="1:69" ht="25.5">
      <c r="A49" s="204" t="s">
        <v>53</v>
      </c>
      <c r="B49" s="77" t="s">
        <v>320</v>
      </c>
      <c r="C49" s="323">
        <f aca="true" t="shared" si="42" ref="C49:H51">J49+Q49+X49+AE49+AL49+AS49+AZ49+BG49</f>
        <v>98</v>
      </c>
      <c r="D49" s="323">
        <f t="shared" si="42"/>
        <v>28</v>
      </c>
      <c r="E49" s="323">
        <f t="shared" si="42"/>
        <v>70</v>
      </c>
      <c r="F49" s="323">
        <f t="shared" si="42"/>
        <v>12</v>
      </c>
      <c r="G49" s="323">
        <f t="shared" si="42"/>
        <v>8</v>
      </c>
      <c r="H49" s="323">
        <f t="shared" si="42"/>
        <v>50</v>
      </c>
      <c r="I49" s="323"/>
      <c r="J49" s="84"/>
      <c r="K49" s="85"/>
      <c r="L49" s="86"/>
      <c r="M49" s="85"/>
      <c r="N49" s="85"/>
      <c r="O49" s="85"/>
      <c r="P49" s="82"/>
      <c r="Q49" s="84"/>
      <c r="R49" s="85"/>
      <c r="S49" s="86"/>
      <c r="T49" s="85"/>
      <c r="U49" s="85"/>
      <c r="V49" s="85"/>
      <c r="W49" s="82"/>
      <c r="X49" s="84"/>
      <c r="Y49" s="85"/>
      <c r="Z49" s="86"/>
      <c r="AA49" s="85"/>
      <c r="AB49" s="85"/>
      <c r="AC49" s="85"/>
      <c r="AD49" s="82"/>
      <c r="AE49" s="78"/>
      <c r="AF49" s="93"/>
      <c r="AG49" s="100"/>
      <c r="AH49" s="93"/>
      <c r="AI49" s="93"/>
      <c r="AJ49" s="85"/>
      <c r="AK49" s="82"/>
      <c r="AL49" s="84">
        <v>98</v>
      </c>
      <c r="AM49" s="85">
        <v>28</v>
      </c>
      <c r="AN49" s="86">
        <v>70</v>
      </c>
      <c r="AO49" s="85">
        <v>12</v>
      </c>
      <c r="AP49" s="85">
        <v>8</v>
      </c>
      <c r="AQ49" s="85">
        <v>50</v>
      </c>
      <c r="AR49" s="82"/>
      <c r="AS49" s="84"/>
      <c r="AT49" s="85"/>
      <c r="AU49" s="86"/>
      <c r="AV49" s="85"/>
      <c r="AW49" s="85"/>
      <c r="AX49" s="85"/>
      <c r="AY49" s="82"/>
      <c r="AZ49" s="92"/>
      <c r="BA49" s="85"/>
      <c r="BB49" s="85"/>
      <c r="BC49" s="85"/>
      <c r="BD49" s="85"/>
      <c r="BE49" s="85"/>
      <c r="BF49" s="82"/>
      <c r="BG49" s="92"/>
      <c r="BH49" s="85"/>
      <c r="BI49" s="85"/>
      <c r="BJ49" s="85"/>
      <c r="BK49" s="85"/>
      <c r="BL49" s="85"/>
      <c r="BM49" s="271"/>
      <c r="BN49" s="294"/>
      <c r="BO49" s="265">
        <v>5</v>
      </c>
      <c r="BP49" s="85"/>
      <c r="BQ49" s="301"/>
    </row>
    <row r="50" spans="1:69" ht="18" customHeight="1">
      <c r="A50" s="204" t="s">
        <v>237</v>
      </c>
      <c r="B50" s="77" t="s">
        <v>321</v>
      </c>
      <c r="C50" s="323">
        <f t="shared" si="42"/>
        <v>98</v>
      </c>
      <c r="D50" s="323">
        <f t="shared" si="42"/>
        <v>28</v>
      </c>
      <c r="E50" s="323">
        <f t="shared" si="42"/>
        <v>70</v>
      </c>
      <c r="F50" s="323">
        <f t="shared" si="42"/>
        <v>12</v>
      </c>
      <c r="G50" s="323">
        <f t="shared" si="42"/>
        <v>8</v>
      </c>
      <c r="H50" s="323">
        <f t="shared" si="42"/>
        <v>50</v>
      </c>
      <c r="I50" s="323">
        <f>P50+W50+AD50+AK50+AR50+AY50+BF50+BM50</f>
        <v>20</v>
      </c>
      <c r="J50" s="84"/>
      <c r="K50" s="127"/>
      <c r="L50" s="86"/>
      <c r="M50" s="85"/>
      <c r="N50" s="85"/>
      <c r="O50" s="85"/>
      <c r="P50" s="82"/>
      <c r="Q50" s="84"/>
      <c r="R50" s="85"/>
      <c r="S50" s="86"/>
      <c r="T50" s="85"/>
      <c r="U50" s="85"/>
      <c r="V50" s="85"/>
      <c r="W50" s="82"/>
      <c r="X50" s="84"/>
      <c r="Y50" s="127"/>
      <c r="Z50" s="86"/>
      <c r="AA50" s="85"/>
      <c r="AB50" s="85"/>
      <c r="AC50" s="85"/>
      <c r="AD50" s="82"/>
      <c r="AE50" s="78"/>
      <c r="AF50" s="93"/>
      <c r="AG50" s="100"/>
      <c r="AH50" s="93"/>
      <c r="AI50" s="93"/>
      <c r="AJ50" s="85"/>
      <c r="AK50" s="82"/>
      <c r="AL50" s="84">
        <v>98</v>
      </c>
      <c r="AM50" s="85">
        <v>28</v>
      </c>
      <c r="AN50" s="86">
        <v>70</v>
      </c>
      <c r="AO50" s="85">
        <v>12</v>
      </c>
      <c r="AP50" s="85">
        <v>8</v>
      </c>
      <c r="AQ50" s="85">
        <v>50</v>
      </c>
      <c r="AR50" s="82">
        <v>20</v>
      </c>
      <c r="AS50" s="84"/>
      <c r="AT50" s="127"/>
      <c r="AU50" s="86"/>
      <c r="AV50" s="85"/>
      <c r="AW50" s="85"/>
      <c r="AX50" s="85"/>
      <c r="AY50" s="82"/>
      <c r="AZ50" s="92"/>
      <c r="BA50" s="85"/>
      <c r="BB50" s="85"/>
      <c r="BC50" s="85"/>
      <c r="BD50" s="85"/>
      <c r="BE50" s="85"/>
      <c r="BF50" s="82"/>
      <c r="BG50" s="92"/>
      <c r="BH50" s="85"/>
      <c r="BI50" s="85"/>
      <c r="BJ50" s="85"/>
      <c r="BK50" s="85"/>
      <c r="BL50" s="85"/>
      <c r="BM50" s="271"/>
      <c r="BN50" s="284"/>
      <c r="BO50" s="265">
        <v>5</v>
      </c>
      <c r="BP50" s="85"/>
      <c r="BQ50" s="301"/>
    </row>
    <row r="51" spans="1:69" ht="25.5">
      <c r="A51" s="204" t="s">
        <v>319</v>
      </c>
      <c r="B51" s="77" t="s">
        <v>322</v>
      </c>
      <c r="C51" s="323">
        <f t="shared" si="42"/>
        <v>98</v>
      </c>
      <c r="D51" s="323">
        <f t="shared" si="42"/>
        <v>26</v>
      </c>
      <c r="E51" s="323">
        <f t="shared" si="42"/>
        <v>72</v>
      </c>
      <c r="F51" s="323">
        <f t="shared" si="42"/>
        <v>12</v>
      </c>
      <c r="G51" s="323">
        <f t="shared" si="42"/>
        <v>8</v>
      </c>
      <c r="H51" s="323">
        <f t="shared" si="42"/>
        <v>52</v>
      </c>
      <c r="I51" s="323"/>
      <c r="J51" s="84"/>
      <c r="K51" s="127"/>
      <c r="L51" s="86"/>
      <c r="M51" s="85"/>
      <c r="N51" s="85"/>
      <c r="O51" s="85"/>
      <c r="P51" s="82"/>
      <c r="Q51" s="128"/>
      <c r="R51" s="86"/>
      <c r="S51" s="86"/>
      <c r="T51" s="85"/>
      <c r="U51" s="85"/>
      <c r="V51" s="85"/>
      <c r="W51" s="82"/>
      <c r="X51" s="84"/>
      <c r="Y51" s="127"/>
      <c r="Z51" s="86"/>
      <c r="AA51" s="85"/>
      <c r="AB51" s="85"/>
      <c r="AC51" s="85"/>
      <c r="AD51" s="82"/>
      <c r="AE51" s="126"/>
      <c r="AF51" s="100"/>
      <c r="AG51" s="100"/>
      <c r="AH51" s="93"/>
      <c r="AI51" s="93"/>
      <c r="AJ51" s="85"/>
      <c r="AK51" s="82"/>
      <c r="AL51" s="84">
        <v>98</v>
      </c>
      <c r="AM51" s="86">
        <v>26</v>
      </c>
      <c r="AN51" s="86">
        <v>72</v>
      </c>
      <c r="AO51" s="85">
        <v>12</v>
      </c>
      <c r="AP51" s="85">
        <v>8</v>
      </c>
      <c r="AQ51" s="85">
        <v>52</v>
      </c>
      <c r="AR51" s="82"/>
      <c r="AS51" s="84"/>
      <c r="AT51" s="127"/>
      <c r="AU51" s="86"/>
      <c r="AV51" s="85"/>
      <c r="AW51" s="85"/>
      <c r="AX51" s="85"/>
      <c r="AY51" s="82"/>
      <c r="AZ51" s="92"/>
      <c r="BA51" s="85"/>
      <c r="BB51" s="85"/>
      <c r="BC51" s="85"/>
      <c r="BD51" s="85"/>
      <c r="BE51" s="85"/>
      <c r="BF51" s="82"/>
      <c r="BG51" s="92"/>
      <c r="BH51" s="85"/>
      <c r="BI51" s="85"/>
      <c r="BJ51" s="85"/>
      <c r="BK51" s="85"/>
      <c r="BL51" s="85"/>
      <c r="BM51" s="271"/>
      <c r="BN51" s="284"/>
      <c r="BO51" s="265">
        <v>5</v>
      </c>
      <c r="BP51" s="85"/>
      <c r="BQ51" s="301"/>
    </row>
    <row r="52" spans="1:69" ht="12.75">
      <c r="A52" s="204" t="s">
        <v>342</v>
      </c>
      <c r="B52" s="135" t="s">
        <v>66</v>
      </c>
      <c r="C52" s="406" t="s">
        <v>349</v>
      </c>
      <c r="D52" s="407"/>
      <c r="E52" s="100"/>
      <c r="F52" s="93" t="s">
        <v>103</v>
      </c>
      <c r="G52" s="93">
        <v>1</v>
      </c>
      <c r="H52" s="93"/>
      <c r="I52" s="176"/>
      <c r="J52" s="84"/>
      <c r="K52" s="127"/>
      <c r="L52" s="86"/>
      <c r="M52" s="85"/>
      <c r="N52" s="85"/>
      <c r="O52" s="85"/>
      <c r="P52" s="82"/>
      <c r="Q52" s="236"/>
      <c r="R52" s="83"/>
      <c r="S52" s="86"/>
      <c r="T52" s="85"/>
      <c r="U52" s="85"/>
      <c r="V52" s="85"/>
      <c r="W52" s="82"/>
      <c r="X52" s="84"/>
      <c r="Y52" s="127"/>
      <c r="Z52" s="86"/>
      <c r="AA52" s="85"/>
      <c r="AB52" s="85"/>
      <c r="AC52" s="85"/>
      <c r="AD52" s="82"/>
      <c r="AE52" s="235"/>
      <c r="AF52" s="165"/>
      <c r="AG52" s="100"/>
      <c r="AH52" s="93"/>
      <c r="AI52" s="93"/>
      <c r="AJ52" s="85"/>
      <c r="AK52" s="82"/>
      <c r="AL52" s="364">
        <v>36</v>
      </c>
      <c r="AM52" s="365"/>
      <c r="AN52" s="86"/>
      <c r="AO52" s="85" t="s">
        <v>103</v>
      </c>
      <c r="AP52" s="85">
        <v>1</v>
      </c>
      <c r="AQ52" s="85"/>
      <c r="AR52" s="82"/>
      <c r="AS52" s="84"/>
      <c r="AT52" s="127"/>
      <c r="AU52" s="86"/>
      <c r="AV52" s="85"/>
      <c r="AW52" s="85"/>
      <c r="AX52" s="85"/>
      <c r="AY52" s="82"/>
      <c r="AZ52" s="92"/>
      <c r="BA52" s="85"/>
      <c r="BB52" s="85"/>
      <c r="BC52" s="85"/>
      <c r="BD52" s="85"/>
      <c r="BE52" s="85"/>
      <c r="BF52" s="82"/>
      <c r="BG52" s="92"/>
      <c r="BH52" s="85"/>
      <c r="BI52" s="85"/>
      <c r="BJ52" s="85"/>
      <c r="BK52" s="85"/>
      <c r="BL52" s="85"/>
      <c r="BM52" s="271"/>
      <c r="BN52" s="284"/>
      <c r="BO52" s="277"/>
      <c r="BP52" s="85"/>
      <c r="BQ52" s="301">
        <v>5</v>
      </c>
    </row>
    <row r="53" spans="1:69" ht="25.5">
      <c r="A53" s="204" t="s">
        <v>55</v>
      </c>
      <c r="B53" s="77" t="s">
        <v>56</v>
      </c>
      <c r="C53" s="366" t="s">
        <v>347</v>
      </c>
      <c r="D53" s="367"/>
      <c r="E53" s="79"/>
      <c r="F53" s="100" t="s">
        <v>103</v>
      </c>
      <c r="G53" s="100">
        <v>3</v>
      </c>
      <c r="H53" s="79"/>
      <c r="I53" s="176"/>
      <c r="J53" s="397"/>
      <c r="K53" s="398"/>
      <c r="L53" s="86"/>
      <c r="M53" s="129"/>
      <c r="N53" s="129"/>
      <c r="O53" s="85"/>
      <c r="P53" s="82"/>
      <c r="Q53" s="399"/>
      <c r="R53" s="400"/>
      <c r="S53" s="86"/>
      <c r="T53" s="129"/>
      <c r="U53" s="129"/>
      <c r="V53" s="85"/>
      <c r="W53" s="82"/>
      <c r="X53" s="397"/>
      <c r="Y53" s="398"/>
      <c r="Z53" s="86"/>
      <c r="AA53" s="129"/>
      <c r="AB53" s="129"/>
      <c r="AC53" s="85"/>
      <c r="AD53" s="82"/>
      <c r="AE53" s="366"/>
      <c r="AF53" s="367"/>
      <c r="AG53" s="79"/>
      <c r="AH53" s="100"/>
      <c r="AI53" s="100"/>
      <c r="AJ53" s="85"/>
      <c r="AK53" s="82"/>
      <c r="AL53" s="370">
        <v>108</v>
      </c>
      <c r="AM53" s="371"/>
      <c r="AN53" s="76"/>
      <c r="AO53" s="86" t="s">
        <v>103</v>
      </c>
      <c r="AP53" s="86">
        <v>3</v>
      </c>
      <c r="AQ53" s="79"/>
      <c r="AR53" s="82"/>
      <c r="AS53" s="397"/>
      <c r="AT53" s="398"/>
      <c r="AU53" s="86"/>
      <c r="AV53" s="129"/>
      <c r="AW53" s="129"/>
      <c r="AX53" s="85"/>
      <c r="AY53" s="82"/>
      <c r="AZ53" s="92"/>
      <c r="BA53" s="85"/>
      <c r="BB53" s="85"/>
      <c r="BC53" s="85"/>
      <c r="BD53" s="85"/>
      <c r="BE53" s="85"/>
      <c r="BF53" s="82"/>
      <c r="BG53" s="92"/>
      <c r="BH53" s="85"/>
      <c r="BI53" s="85"/>
      <c r="BJ53" s="85"/>
      <c r="BK53" s="85"/>
      <c r="BL53" s="85"/>
      <c r="BM53" s="271"/>
      <c r="BN53" s="284"/>
      <c r="BO53" s="300"/>
      <c r="BP53" s="85"/>
      <c r="BQ53" s="301">
        <v>5</v>
      </c>
    </row>
    <row r="54" spans="1:69" ht="13.5" thickBot="1">
      <c r="A54" s="209" t="s">
        <v>104</v>
      </c>
      <c r="B54" s="130" t="s">
        <v>105</v>
      </c>
      <c r="C54" s="131"/>
      <c r="D54" s="132"/>
      <c r="E54" s="132"/>
      <c r="F54" s="132"/>
      <c r="G54" s="132"/>
      <c r="H54" s="132"/>
      <c r="I54" s="132"/>
      <c r="J54" s="190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91"/>
      <c r="X54" s="190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91"/>
      <c r="AL54" s="190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91"/>
      <c r="AZ54" s="190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293"/>
      <c r="BO54" s="55">
        <v>5</v>
      </c>
      <c r="BP54" s="83"/>
      <c r="BQ54" s="210"/>
    </row>
    <row r="55" spans="1:69" ht="26.25" thickBot="1">
      <c r="A55" s="202" t="s">
        <v>57</v>
      </c>
      <c r="B55" s="125" t="s">
        <v>323</v>
      </c>
      <c r="C55" s="98">
        <f aca="true" t="shared" si="43" ref="C55:I55">SUM(C56:C57)</f>
        <v>388</v>
      </c>
      <c r="D55" s="98">
        <f t="shared" si="43"/>
        <v>150</v>
      </c>
      <c r="E55" s="98">
        <f t="shared" si="43"/>
        <v>238</v>
      </c>
      <c r="F55" s="98">
        <f t="shared" si="43"/>
        <v>24</v>
      </c>
      <c r="G55" s="98">
        <f t="shared" si="43"/>
        <v>20</v>
      </c>
      <c r="H55" s="98">
        <f t="shared" si="43"/>
        <v>194</v>
      </c>
      <c r="I55" s="98">
        <f t="shared" si="43"/>
        <v>0</v>
      </c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>
        <f aca="true" t="shared" si="44" ref="X55:BM55">SUM(X56:X57)</f>
        <v>0</v>
      </c>
      <c r="Y55" s="98">
        <f t="shared" si="44"/>
        <v>0</v>
      </c>
      <c r="Z55" s="98">
        <f t="shared" si="44"/>
        <v>0</v>
      </c>
      <c r="AA55" s="98">
        <f t="shared" si="44"/>
        <v>0</v>
      </c>
      <c r="AB55" s="98">
        <f t="shared" si="44"/>
        <v>0</v>
      </c>
      <c r="AC55" s="98">
        <f t="shared" si="44"/>
        <v>0</v>
      </c>
      <c r="AD55" s="98">
        <f t="shared" si="44"/>
        <v>0</v>
      </c>
      <c r="AE55" s="98">
        <f t="shared" si="44"/>
        <v>0</v>
      </c>
      <c r="AF55" s="98">
        <f t="shared" si="44"/>
        <v>0</v>
      </c>
      <c r="AG55" s="98">
        <f t="shared" si="44"/>
        <v>0</v>
      </c>
      <c r="AH55" s="98">
        <f t="shared" si="44"/>
        <v>0</v>
      </c>
      <c r="AI55" s="98">
        <f t="shared" si="44"/>
        <v>0</v>
      </c>
      <c r="AJ55" s="98">
        <f t="shared" si="44"/>
        <v>0</v>
      </c>
      <c r="AK55" s="98">
        <f t="shared" si="44"/>
        <v>0</v>
      </c>
      <c r="AL55" s="98">
        <f t="shared" si="44"/>
        <v>0</v>
      </c>
      <c r="AM55" s="98">
        <f t="shared" si="44"/>
        <v>0</v>
      </c>
      <c r="AN55" s="98">
        <f t="shared" si="44"/>
        <v>0</v>
      </c>
      <c r="AO55" s="98">
        <f t="shared" si="44"/>
        <v>0</v>
      </c>
      <c r="AP55" s="98">
        <f t="shared" si="44"/>
        <v>0</v>
      </c>
      <c r="AQ55" s="98">
        <f t="shared" si="44"/>
        <v>0</v>
      </c>
      <c r="AR55" s="98">
        <f t="shared" si="44"/>
        <v>0</v>
      </c>
      <c r="AS55" s="98">
        <f t="shared" si="44"/>
        <v>388</v>
      </c>
      <c r="AT55" s="98">
        <f t="shared" si="44"/>
        <v>150</v>
      </c>
      <c r="AU55" s="98">
        <f t="shared" si="44"/>
        <v>238</v>
      </c>
      <c r="AV55" s="98">
        <f t="shared" si="44"/>
        <v>24</v>
      </c>
      <c r="AW55" s="98">
        <f t="shared" si="44"/>
        <v>20</v>
      </c>
      <c r="AX55" s="98">
        <f t="shared" si="44"/>
        <v>194</v>
      </c>
      <c r="AY55" s="98">
        <f t="shared" si="44"/>
        <v>0</v>
      </c>
      <c r="AZ55" s="98">
        <f t="shared" si="44"/>
        <v>0</v>
      </c>
      <c r="BA55" s="98">
        <f t="shared" si="44"/>
        <v>0</v>
      </c>
      <c r="BB55" s="98">
        <f t="shared" si="44"/>
        <v>0</v>
      </c>
      <c r="BC55" s="98">
        <f t="shared" si="44"/>
        <v>0</v>
      </c>
      <c r="BD55" s="98">
        <f t="shared" si="44"/>
        <v>0</v>
      </c>
      <c r="BE55" s="98">
        <f t="shared" si="44"/>
        <v>0</v>
      </c>
      <c r="BF55" s="98">
        <f t="shared" si="44"/>
        <v>0</v>
      </c>
      <c r="BG55" s="98">
        <f t="shared" si="44"/>
        <v>0</v>
      </c>
      <c r="BH55" s="98">
        <f t="shared" si="44"/>
        <v>0</v>
      </c>
      <c r="BI55" s="98">
        <f t="shared" si="44"/>
        <v>0</v>
      </c>
      <c r="BJ55" s="98">
        <f t="shared" si="44"/>
        <v>0</v>
      </c>
      <c r="BK55" s="98">
        <f t="shared" si="44"/>
        <v>0</v>
      </c>
      <c r="BL55" s="98">
        <f t="shared" si="44"/>
        <v>0</v>
      </c>
      <c r="BM55" s="98">
        <f t="shared" si="44"/>
        <v>0</v>
      </c>
      <c r="BN55" s="295"/>
      <c r="BO55" s="276"/>
      <c r="BP55" s="75"/>
      <c r="BQ55" s="302"/>
    </row>
    <row r="56" spans="1:69" ht="25.5">
      <c r="A56" s="204" t="s">
        <v>59</v>
      </c>
      <c r="B56" s="77" t="s">
        <v>324</v>
      </c>
      <c r="C56" s="323">
        <f aca="true" t="shared" si="45" ref="C56:H57">J56+Q56+X56+AE56+AL56+AS56+AZ56+BG56</f>
        <v>194</v>
      </c>
      <c r="D56" s="323">
        <f t="shared" si="45"/>
        <v>76</v>
      </c>
      <c r="E56" s="323">
        <f t="shared" si="45"/>
        <v>118</v>
      </c>
      <c r="F56" s="323">
        <f t="shared" si="45"/>
        <v>12</v>
      </c>
      <c r="G56" s="323">
        <f t="shared" si="45"/>
        <v>10</v>
      </c>
      <c r="H56" s="323">
        <f t="shared" si="45"/>
        <v>96</v>
      </c>
      <c r="I56" s="323"/>
      <c r="J56" s="84"/>
      <c r="K56" s="85"/>
      <c r="L56" s="86"/>
      <c r="M56" s="85"/>
      <c r="N56" s="85"/>
      <c r="O56" s="85"/>
      <c r="P56" s="82"/>
      <c r="Q56" s="84"/>
      <c r="R56" s="85"/>
      <c r="S56" s="86"/>
      <c r="T56" s="85"/>
      <c r="U56" s="85"/>
      <c r="V56" s="85"/>
      <c r="W56" s="82"/>
      <c r="X56" s="84"/>
      <c r="Y56" s="85"/>
      <c r="Z56" s="86"/>
      <c r="AA56" s="85"/>
      <c r="AB56" s="85"/>
      <c r="AC56" s="85"/>
      <c r="AD56" s="82"/>
      <c r="AE56" s="103"/>
      <c r="AF56" s="104"/>
      <c r="AG56" s="79"/>
      <c r="AH56" s="79"/>
      <c r="AI56" s="79"/>
      <c r="AJ56" s="85"/>
      <c r="AK56" s="82"/>
      <c r="AL56" s="103"/>
      <c r="AM56" s="104"/>
      <c r="AN56" s="79"/>
      <c r="AO56" s="79"/>
      <c r="AP56" s="79"/>
      <c r="AQ56" s="85"/>
      <c r="AR56" s="82"/>
      <c r="AS56" s="102">
        <v>194</v>
      </c>
      <c r="AT56" s="101">
        <v>76</v>
      </c>
      <c r="AU56" s="76">
        <v>118</v>
      </c>
      <c r="AV56" s="76">
        <v>12</v>
      </c>
      <c r="AW56" s="76">
        <v>10</v>
      </c>
      <c r="AX56" s="76">
        <v>96</v>
      </c>
      <c r="AY56" s="82"/>
      <c r="AZ56" s="92"/>
      <c r="BA56" s="85"/>
      <c r="BB56" s="85"/>
      <c r="BC56" s="85"/>
      <c r="BD56" s="85"/>
      <c r="BE56" s="85"/>
      <c r="BF56" s="82"/>
      <c r="BG56" s="92"/>
      <c r="BH56" s="85"/>
      <c r="BI56" s="85"/>
      <c r="BJ56" s="85"/>
      <c r="BK56" s="85"/>
      <c r="BL56" s="85"/>
      <c r="BM56" s="271"/>
      <c r="BN56" s="294"/>
      <c r="BO56" s="265">
        <v>6</v>
      </c>
      <c r="BP56" s="85"/>
      <c r="BQ56" s="301"/>
    </row>
    <row r="57" spans="1:69" ht="25.5">
      <c r="A57" s="204" t="s">
        <v>61</v>
      </c>
      <c r="B57" s="77" t="s">
        <v>325</v>
      </c>
      <c r="C57" s="323">
        <f t="shared" si="45"/>
        <v>194</v>
      </c>
      <c r="D57" s="323">
        <f t="shared" si="45"/>
        <v>74</v>
      </c>
      <c r="E57" s="323">
        <f t="shared" si="45"/>
        <v>120</v>
      </c>
      <c r="F57" s="323">
        <f t="shared" si="45"/>
        <v>12</v>
      </c>
      <c r="G57" s="323">
        <f t="shared" si="45"/>
        <v>10</v>
      </c>
      <c r="H57" s="323">
        <f t="shared" si="45"/>
        <v>98</v>
      </c>
      <c r="I57" s="323"/>
      <c r="J57" s="84"/>
      <c r="K57" s="85"/>
      <c r="L57" s="86"/>
      <c r="M57" s="85"/>
      <c r="N57" s="85"/>
      <c r="O57" s="85"/>
      <c r="P57" s="82"/>
      <c r="Q57" s="84"/>
      <c r="R57" s="85"/>
      <c r="S57" s="86"/>
      <c r="T57" s="85"/>
      <c r="U57" s="85"/>
      <c r="V57" s="85"/>
      <c r="W57" s="82"/>
      <c r="X57" s="84"/>
      <c r="Y57" s="85"/>
      <c r="Z57" s="86"/>
      <c r="AA57" s="85"/>
      <c r="AB57" s="85"/>
      <c r="AC57" s="85"/>
      <c r="AD57" s="82"/>
      <c r="AE57" s="103"/>
      <c r="AF57" s="104"/>
      <c r="AG57" s="79"/>
      <c r="AH57" s="79"/>
      <c r="AI57" s="79"/>
      <c r="AJ57" s="85"/>
      <c r="AK57" s="82"/>
      <c r="AL57" s="103"/>
      <c r="AM57" s="104"/>
      <c r="AN57" s="79"/>
      <c r="AO57" s="79"/>
      <c r="AP57" s="79"/>
      <c r="AQ57" s="85"/>
      <c r="AR57" s="82"/>
      <c r="AS57" s="102">
        <v>194</v>
      </c>
      <c r="AT57" s="101">
        <v>74</v>
      </c>
      <c r="AU57" s="76">
        <v>120</v>
      </c>
      <c r="AV57" s="76">
        <v>12</v>
      </c>
      <c r="AW57" s="76">
        <v>10</v>
      </c>
      <c r="AX57" s="76">
        <v>98</v>
      </c>
      <c r="AY57" s="82"/>
      <c r="AZ57" s="92"/>
      <c r="BA57" s="85"/>
      <c r="BB57" s="85"/>
      <c r="BC57" s="85"/>
      <c r="BD57" s="85"/>
      <c r="BE57" s="85"/>
      <c r="BF57" s="82"/>
      <c r="BG57" s="92"/>
      <c r="BH57" s="85"/>
      <c r="BI57" s="85"/>
      <c r="BJ57" s="85"/>
      <c r="BK57" s="85"/>
      <c r="BL57" s="85"/>
      <c r="BM57" s="271"/>
      <c r="BN57" s="284"/>
      <c r="BO57" s="265">
        <v>6</v>
      </c>
      <c r="BP57" s="85"/>
      <c r="BQ57" s="301"/>
    </row>
    <row r="58" spans="1:69" ht="12.75">
      <c r="A58" s="204" t="s">
        <v>343</v>
      </c>
      <c r="B58" s="135" t="s">
        <v>66</v>
      </c>
      <c r="C58" s="406" t="s">
        <v>349</v>
      </c>
      <c r="D58" s="407"/>
      <c r="E58" s="100"/>
      <c r="F58" s="93" t="s">
        <v>103</v>
      </c>
      <c r="G58" s="93">
        <v>1</v>
      </c>
      <c r="H58" s="79"/>
      <c r="I58" s="176"/>
      <c r="J58" s="84"/>
      <c r="K58" s="127"/>
      <c r="L58" s="86"/>
      <c r="M58" s="85"/>
      <c r="N58" s="85"/>
      <c r="O58" s="85"/>
      <c r="P58" s="82"/>
      <c r="Q58" s="190"/>
      <c r="R58" s="127"/>
      <c r="S58" s="86"/>
      <c r="T58" s="85"/>
      <c r="U58" s="85"/>
      <c r="V58" s="85"/>
      <c r="W58" s="82"/>
      <c r="X58" s="84"/>
      <c r="Y58" s="127"/>
      <c r="Z58" s="86"/>
      <c r="AA58" s="85"/>
      <c r="AB58" s="85"/>
      <c r="AC58" s="85"/>
      <c r="AD58" s="82"/>
      <c r="AE58" s="237"/>
      <c r="AF58" s="238"/>
      <c r="AG58" s="79"/>
      <c r="AH58" s="79"/>
      <c r="AI58" s="79"/>
      <c r="AJ58" s="85"/>
      <c r="AK58" s="82"/>
      <c r="AL58" s="237"/>
      <c r="AM58" s="238"/>
      <c r="AN58" s="79"/>
      <c r="AO58" s="79"/>
      <c r="AP58" s="79"/>
      <c r="AQ58" s="85"/>
      <c r="AR58" s="82"/>
      <c r="AS58" s="364" t="s">
        <v>349</v>
      </c>
      <c r="AT58" s="365"/>
      <c r="AU58" s="86"/>
      <c r="AV58" s="85" t="s">
        <v>103</v>
      </c>
      <c r="AW58" s="85">
        <v>1</v>
      </c>
      <c r="AX58" s="76"/>
      <c r="AY58" s="82"/>
      <c r="AZ58" s="92"/>
      <c r="BA58" s="85"/>
      <c r="BB58" s="85"/>
      <c r="BC58" s="85"/>
      <c r="BD58" s="85"/>
      <c r="BE58" s="85"/>
      <c r="BF58" s="82"/>
      <c r="BG58" s="92"/>
      <c r="BH58" s="85"/>
      <c r="BI58" s="85"/>
      <c r="BJ58" s="85"/>
      <c r="BK58" s="85"/>
      <c r="BL58" s="85"/>
      <c r="BM58" s="271"/>
      <c r="BN58" s="284"/>
      <c r="BO58" s="277"/>
      <c r="BP58" s="85"/>
      <c r="BQ58" s="301">
        <v>6</v>
      </c>
    </row>
    <row r="59" spans="1:69" ht="25.5">
      <c r="A59" s="204" t="s">
        <v>63</v>
      </c>
      <c r="B59" s="77" t="s">
        <v>56</v>
      </c>
      <c r="C59" s="366" t="s">
        <v>300</v>
      </c>
      <c r="D59" s="367"/>
      <c r="E59" s="79"/>
      <c r="F59" s="100" t="s">
        <v>103</v>
      </c>
      <c r="G59" s="100">
        <v>5</v>
      </c>
      <c r="H59" s="79"/>
      <c r="I59" s="176"/>
      <c r="J59" s="397"/>
      <c r="K59" s="398"/>
      <c r="L59" s="86"/>
      <c r="M59" s="129"/>
      <c r="N59" s="129"/>
      <c r="O59" s="85"/>
      <c r="P59" s="82"/>
      <c r="Q59" s="399"/>
      <c r="R59" s="400"/>
      <c r="S59" s="86"/>
      <c r="T59" s="129"/>
      <c r="U59" s="129"/>
      <c r="V59" s="85"/>
      <c r="W59" s="82"/>
      <c r="X59" s="397"/>
      <c r="Y59" s="398"/>
      <c r="Z59" s="86"/>
      <c r="AA59" s="129"/>
      <c r="AB59" s="129"/>
      <c r="AC59" s="85"/>
      <c r="AD59" s="82"/>
      <c r="AE59" s="366"/>
      <c r="AF59" s="367"/>
      <c r="AG59" s="79"/>
      <c r="AH59" s="100"/>
      <c r="AI59" s="100"/>
      <c r="AJ59" s="85"/>
      <c r="AK59" s="82"/>
      <c r="AL59" s="366"/>
      <c r="AM59" s="367"/>
      <c r="AN59" s="79"/>
      <c r="AO59" s="100"/>
      <c r="AP59" s="100"/>
      <c r="AQ59" s="85"/>
      <c r="AR59" s="82"/>
      <c r="AS59" s="370" t="s">
        <v>300</v>
      </c>
      <c r="AT59" s="371"/>
      <c r="AU59" s="76"/>
      <c r="AV59" s="86" t="s">
        <v>103</v>
      </c>
      <c r="AW59" s="86">
        <v>5</v>
      </c>
      <c r="AX59" s="76"/>
      <c r="AY59" s="82"/>
      <c r="AZ59" s="92"/>
      <c r="BA59" s="85"/>
      <c r="BB59" s="85"/>
      <c r="BC59" s="85"/>
      <c r="BD59" s="85"/>
      <c r="BE59" s="85"/>
      <c r="BF59" s="82"/>
      <c r="BG59" s="92"/>
      <c r="BH59" s="85"/>
      <c r="BI59" s="85"/>
      <c r="BJ59" s="85"/>
      <c r="BK59" s="85"/>
      <c r="BL59" s="85"/>
      <c r="BM59" s="271"/>
      <c r="BN59" s="284"/>
      <c r="BO59" s="300"/>
      <c r="BP59" s="85"/>
      <c r="BQ59" s="301">
        <v>6</v>
      </c>
    </row>
    <row r="60" spans="1:69" ht="13.5" thickBot="1">
      <c r="A60" s="211" t="s">
        <v>106</v>
      </c>
      <c r="B60" s="130" t="s">
        <v>105</v>
      </c>
      <c r="C60" s="131"/>
      <c r="D60" s="132"/>
      <c r="E60" s="132"/>
      <c r="F60" s="132"/>
      <c r="G60" s="132"/>
      <c r="H60" s="132"/>
      <c r="I60" s="132"/>
      <c r="J60" s="190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91"/>
      <c r="X60" s="190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91"/>
      <c r="AL60" s="190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91"/>
      <c r="AZ60" s="190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293"/>
      <c r="BO60" s="55">
        <v>6</v>
      </c>
      <c r="BP60" s="83"/>
      <c r="BQ60" s="210"/>
    </row>
    <row r="61" spans="1:69" ht="26.25" thickBot="1">
      <c r="A61" s="202" t="s">
        <v>175</v>
      </c>
      <c r="B61" s="125" t="s">
        <v>326</v>
      </c>
      <c r="C61" s="98">
        <f>SUM(C62:C63)</f>
        <v>428</v>
      </c>
      <c r="D61" s="98">
        <f aca="true" t="shared" si="46" ref="D61:BM61">SUM(D62:D63)</f>
        <v>154</v>
      </c>
      <c r="E61" s="98">
        <f t="shared" si="46"/>
        <v>274</v>
      </c>
      <c r="F61" s="98">
        <f t="shared" si="46"/>
        <v>48</v>
      </c>
      <c r="G61" s="98">
        <f t="shared" si="46"/>
        <v>20</v>
      </c>
      <c r="H61" s="98">
        <f t="shared" si="46"/>
        <v>206</v>
      </c>
      <c r="I61" s="98">
        <f t="shared" si="46"/>
        <v>0</v>
      </c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>
        <f t="shared" si="46"/>
        <v>0</v>
      </c>
      <c r="Y61" s="98">
        <f t="shared" si="46"/>
        <v>0</v>
      </c>
      <c r="Z61" s="98">
        <f t="shared" si="46"/>
        <v>0</v>
      </c>
      <c r="AA61" s="98">
        <f t="shared" si="46"/>
        <v>0</v>
      </c>
      <c r="AB61" s="98">
        <f t="shared" si="46"/>
        <v>0</v>
      </c>
      <c r="AC61" s="98">
        <f t="shared" si="46"/>
        <v>0</v>
      </c>
      <c r="AD61" s="98">
        <f t="shared" si="46"/>
        <v>0</v>
      </c>
      <c r="AE61" s="98">
        <f t="shared" si="46"/>
        <v>0</v>
      </c>
      <c r="AF61" s="98">
        <f t="shared" si="46"/>
        <v>0</v>
      </c>
      <c r="AG61" s="98">
        <f t="shared" si="46"/>
        <v>0</v>
      </c>
      <c r="AH61" s="98">
        <f t="shared" si="46"/>
        <v>0</v>
      </c>
      <c r="AI61" s="98">
        <f t="shared" si="46"/>
        <v>0</v>
      </c>
      <c r="AJ61" s="98">
        <f t="shared" si="46"/>
        <v>0</v>
      </c>
      <c r="AK61" s="98">
        <f t="shared" si="46"/>
        <v>0</v>
      </c>
      <c r="AL61" s="98">
        <f t="shared" si="46"/>
        <v>0</v>
      </c>
      <c r="AM61" s="98">
        <f t="shared" si="46"/>
        <v>0</v>
      </c>
      <c r="AN61" s="98">
        <f t="shared" si="46"/>
        <v>0</v>
      </c>
      <c r="AO61" s="98">
        <f t="shared" si="46"/>
        <v>0</v>
      </c>
      <c r="AP61" s="98">
        <f t="shared" si="46"/>
        <v>0</v>
      </c>
      <c r="AQ61" s="98">
        <f t="shared" si="46"/>
        <v>0</v>
      </c>
      <c r="AR61" s="98">
        <f t="shared" si="46"/>
        <v>0</v>
      </c>
      <c r="AS61" s="98">
        <f t="shared" si="46"/>
        <v>0</v>
      </c>
      <c r="AT61" s="98">
        <f t="shared" si="46"/>
        <v>0</v>
      </c>
      <c r="AU61" s="98">
        <f t="shared" si="46"/>
        <v>0</v>
      </c>
      <c r="AV61" s="98">
        <f t="shared" si="46"/>
        <v>0</v>
      </c>
      <c r="AW61" s="98">
        <f t="shared" si="46"/>
        <v>0</v>
      </c>
      <c r="AX61" s="98">
        <f t="shared" si="46"/>
        <v>0</v>
      </c>
      <c r="AY61" s="98">
        <f t="shared" si="46"/>
        <v>0</v>
      </c>
      <c r="AZ61" s="98">
        <f>SUM(AZ62:AZ63)</f>
        <v>284</v>
      </c>
      <c r="BA61" s="98">
        <f t="shared" si="46"/>
        <v>106</v>
      </c>
      <c r="BB61" s="98">
        <f t="shared" si="46"/>
        <v>178</v>
      </c>
      <c r="BC61" s="98">
        <f t="shared" si="46"/>
        <v>32</v>
      </c>
      <c r="BD61" s="98">
        <f t="shared" si="46"/>
        <v>12</v>
      </c>
      <c r="BE61" s="98">
        <f t="shared" si="46"/>
        <v>134</v>
      </c>
      <c r="BF61" s="98">
        <f t="shared" si="46"/>
        <v>0</v>
      </c>
      <c r="BG61" s="98">
        <f t="shared" si="46"/>
        <v>144</v>
      </c>
      <c r="BH61" s="98">
        <f t="shared" si="46"/>
        <v>48</v>
      </c>
      <c r="BI61" s="98">
        <f t="shared" si="46"/>
        <v>96</v>
      </c>
      <c r="BJ61" s="98">
        <f t="shared" si="46"/>
        <v>16</v>
      </c>
      <c r="BK61" s="98">
        <f t="shared" si="46"/>
        <v>8</v>
      </c>
      <c r="BL61" s="98">
        <f t="shared" si="46"/>
        <v>72</v>
      </c>
      <c r="BM61" s="98">
        <f t="shared" si="46"/>
        <v>0</v>
      </c>
      <c r="BN61" s="295"/>
      <c r="BO61" s="276"/>
      <c r="BP61" s="75"/>
      <c r="BQ61" s="302"/>
    </row>
    <row r="62" spans="1:71" ht="12.75">
      <c r="A62" s="204" t="s">
        <v>290</v>
      </c>
      <c r="B62" s="77" t="s">
        <v>327</v>
      </c>
      <c r="C62" s="323">
        <f aca="true" t="shared" si="47" ref="C62:H63">J62+Q62+X62+AE62+AL62+AS62+AZ62+BG62</f>
        <v>214</v>
      </c>
      <c r="D62" s="323">
        <f t="shared" si="47"/>
        <v>78</v>
      </c>
      <c r="E62" s="323">
        <f t="shared" si="47"/>
        <v>136</v>
      </c>
      <c r="F62" s="323">
        <f t="shared" si="47"/>
        <v>24</v>
      </c>
      <c r="G62" s="323">
        <f t="shared" si="47"/>
        <v>10</v>
      </c>
      <c r="H62" s="323">
        <f t="shared" si="47"/>
        <v>102</v>
      </c>
      <c r="I62" s="323"/>
      <c r="J62" s="84"/>
      <c r="K62" s="85"/>
      <c r="L62" s="86"/>
      <c r="M62" s="85"/>
      <c r="N62" s="85"/>
      <c r="O62" s="85"/>
      <c r="P62" s="82"/>
      <c r="Q62" s="84"/>
      <c r="R62" s="85"/>
      <c r="S62" s="86"/>
      <c r="T62" s="85"/>
      <c r="U62" s="85"/>
      <c r="V62" s="85"/>
      <c r="W62" s="82"/>
      <c r="X62" s="84"/>
      <c r="Y62" s="85"/>
      <c r="Z62" s="86"/>
      <c r="AA62" s="85"/>
      <c r="AB62" s="85"/>
      <c r="AC62" s="85"/>
      <c r="AD62" s="82"/>
      <c r="AE62" s="84"/>
      <c r="AF62" s="85"/>
      <c r="AG62" s="86"/>
      <c r="AH62" s="85"/>
      <c r="AI62" s="85"/>
      <c r="AJ62" s="85"/>
      <c r="AK62" s="82"/>
      <c r="AL62" s="84"/>
      <c r="AM62" s="85"/>
      <c r="AN62" s="86"/>
      <c r="AO62" s="85"/>
      <c r="AP62" s="85"/>
      <c r="AQ62" s="85"/>
      <c r="AR62" s="82"/>
      <c r="AS62" s="103"/>
      <c r="AT62" s="104"/>
      <c r="AU62" s="79"/>
      <c r="AV62" s="79"/>
      <c r="AW62" s="79"/>
      <c r="AX62" s="76"/>
      <c r="AY62" s="82"/>
      <c r="AZ62" s="102">
        <v>142</v>
      </c>
      <c r="BA62" s="101">
        <v>54</v>
      </c>
      <c r="BB62" s="76">
        <v>88</v>
      </c>
      <c r="BC62" s="76">
        <v>16</v>
      </c>
      <c r="BD62" s="76">
        <v>6</v>
      </c>
      <c r="BE62" s="85">
        <v>66</v>
      </c>
      <c r="BF62" s="82"/>
      <c r="BG62" s="102">
        <v>72</v>
      </c>
      <c r="BH62" s="101">
        <v>24</v>
      </c>
      <c r="BI62" s="76">
        <v>48</v>
      </c>
      <c r="BJ62" s="76">
        <v>8</v>
      </c>
      <c r="BK62" s="76">
        <v>4</v>
      </c>
      <c r="BL62" s="85">
        <v>36</v>
      </c>
      <c r="BM62" s="82"/>
      <c r="BN62" s="294"/>
      <c r="BO62" s="265">
        <v>8</v>
      </c>
      <c r="BP62" s="85"/>
      <c r="BQ62" s="301"/>
      <c r="BR62" s="384"/>
      <c r="BS62" s="385"/>
    </row>
    <row r="63" spans="1:69" ht="12.75">
      <c r="A63" s="204" t="s">
        <v>291</v>
      </c>
      <c r="B63" s="77" t="s">
        <v>328</v>
      </c>
      <c r="C63" s="323">
        <f t="shared" si="47"/>
        <v>214</v>
      </c>
      <c r="D63" s="323">
        <f t="shared" si="47"/>
        <v>76</v>
      </c>
      <c r="E63" s="323">
        <f t="shared" si="47"/>
        <v>138</v>
      </c>
      <c r="F63" s="323">
        <f t="shared" si="47"/>
        <v>24</v>
      </c>
      <c r="G63" s="323">
        <f t="shared" si="47"/>
        <v>10</v>
      </c>
      <c r="H63" s="323">
        <f t="shared" si="47"/>
        <v>104</v>
      </c>
      <c r="I63" s="323"/>
      <c r="J63" s="84"/>
      <c r="K63" s="85"/>
      <c r="L63" s="86"/>
      <c r="M63" s="85"/>
      <c r="N63" s="85"/>
      <c r="O63" s="85"/>
      <c r="P63" s="82"/>
      <c r="Q63" s="84"/>
      <c r="R63" s="85"/>
      <c r="S63" s="86"/>
      <c r="T63" s="85"/>
      <c r="U63" s="85"/>
      <c r="V63" s="85"/>
      <c r="W63" s="82"/>
      <c r="X63" s="84"/>
      <c r="Y63" s="85"/>
      <c r="Z63" s="86"/>
      <c r="AA63" s="85"/>
      <c r="AB63" s="85"/>
      <c r="AC63" s="85"/>
      <c r="AD63" s="82"/>
      <c r="AE63" s="84"/>
      <c r="AF63" s="85"/>
      <c r="AG63" s="86"/>
      <c r="AH63" s="85"/>
      <c r="AI63" s="85"/>
      <c r="AJ63" s="85"/>
      <c r="AK63" s="82"/>
      <c r="AL63" s="84"/>
      <c r="AM63" s="85"/>
      <c r="AN63" s="86"/>
      <c r="AO63" s="85"/>
      <c r="AP63" s="85"/>
      <c r="AQ63" s="85"/>
      <c r="AR63" s="82"/>
      <c r="AS63" s="103"/>
      <c r="AT63" s="104"/>
      <c r="AU63" s="79"/>
      <c r="AV63" s="79"/>
      <c r="AW63" s="79"/>
      <c r="AX63" s="76"/>
      <c r="AY63" s="82"/>
      <c r="AZ63" s="102">
        <v>142</v>
      </c>
      <c r="BA63" s="101">
        <v>52</v>
      </c>
      <c r="BB63" s="76">
        <v>90</v>
      </c>
      <c r="BC63" s="76">
        <v>16</v>
      </c>
      <c r="BD63" s="76">
        <v>6</v>
      </c>
      <c r="BE63" s="85">
        <v>68</v>
      </c>
      <c r="BF63" s="82"/>
      <c r="BG63" s="102">
        <v>72</v>
      </c>
      <c r="BH63" s="101">
        <v>24</v>
      </c>
      <c r="BI63" s="76">
        <v>48</v>
      </c>
      <c r="BJ63" s="76">
        <v>8</v>
      </c>
      <c r="BK63" s="76">
        <v>4</v>
      </c>
      <c r="BL63" s="85">
        <v>36</v>
      </c>
      <c r="BM63" s="82"/>
      <c r="BN63" s="284"/>
      <c r="BO63" s="265">
        <v>8</v>
      </c>
      <c r="BP63" s="85"/>
      <c r="BQ63" s="301"/>
    </row>
    <row r="64" spans="1:69" ht="12.75">
      <c r="A64" s="204" t="s">
        <v>344</v>
      </c>
      <c r="B64" s="241" t="s">
        <v>66</v>
      </c>
      <c r="C64" s="406" t="s">
        <v>349</v>
      </c>
      <c r="D64" s="407"/>
      <c r="E64" s="100"/>
      <c r="F64" s="93" t="s">
        <v>103</v>
      </c>
      <c r="G64" s="93">
        <v>1</v>
      </c>
      <c r="H64" s="79"/>
      <c r="I64" s="176"/>
      <c r="J64" s="84"/>
      <c r="K64" s="127"/>
      <c r="L64" s="86"/>
      <c r="M64" s="85"/>
      <c r="N64" s="85"/>
      <c r="O64" s="85"/>
      <c r="P64" s="82"/>
      <c r="Q64" s="190"/>
      <c r="R64" s="127"/>
      <c r="S64" s="86"/>
      <c r="T64" s="85"/>
      <c r="U64" s="85"/>
      <c r="V64" s="85"/>
      <c r="W64" s="82"/>
      <c r="X64" s="84"/>
      <c r="Y64" s="127"/>
      <c r="Z64" s="86"/>
      <c r="AA64" s="85"/>
      <c r="AB64" s="85"/>
      <c r="AC64" s="85"/>
      <c r="AD64" s="82"/>
      <c r="AE64" s="190"/>
      <c r="AF64" s="127"/>
      <c r="AG64" s="86"/>
      <c r="AH64" s="85"/>
      <c r="AI64" s="85"/>
      <c r="AJ64" s="85"/>
      <c r="AK64" s="82"/>
      <c r="AL64" s="84"/>
      <c r="AM64" s="127"/>
      <c r="AN64" s="86"/>
      <c r="AO64" s="85"/>
      <c r="AP64" s="85"/>
      <c r="AQ64" s="85"/>
      <c r="AR64" s="82"/>
      <c r="AS64" s="237"/>
      <c r="AT64" s="238"/>
      <c r="AU64" s="79"/>
      <c r="AV64" s="79"/>
      <c r="AW64" s="79"/>
      <c r="AX64" s="76"/>
      <c r="AY64" s="82"/>
      <c r="AZ64" s="92"/>
      <c r="BA64" s="85"/>
      <c r="BB64" s="85"/>
      <c r="BC64" s="85"/>
      <c r="BD64" s="85"/>
      <c r="BE64" s="85"/>
      <c r="BF64" s="82"/>
      <c r="BG64" s="364" t="s">
        <v>349</v>
      </c>
      <c r="BH64" s="365"/>
      <c r="BI64" s="86"/>
      <c r="BJ64" s="85" t="s">
        <v>103</v>
      </c>
      <c r="BK64" s="85">
        <v>1</v>
      </c>
      <c r="BL64" s="85"/>
      <c r="BM64" s="82"/>
      <c r="BN64" s="284"/>
      <c r="BO64" s="277"/>
      <c r="BP64" s="85"/>
      <c r="BQ64" s="301">
        <v>8</v>
      </c>
    </row>
    <row r="65" spans="1:69" ht="25.5">
      <c r="A65" s="204" t="s">
        <v>294</v>
      </c>
      <c r="B65" s="77" t="s">
        <v>56</v>
      </c>
      <c r="C65" s="266" t="s">
        <v>347</v>
      </c>
      <c r="D65" s="267"/>
      <c r="E65" s="79"/>
      <c r="F65" s="100" t="s">
        <v>103</v>
      </c>
      <c r="G65" s="100">
        <v>3</v>
      </c>
      <c r="H65" s="79"/>
      <c r="I65" s="176"/>
      <c r="J65" s="397"/>
      <c r="K65" s="398"/>
      <c r="L65" s="86"/>
      <c r="M65" s="129"/>
      <c r="N65" s="129"/>
      <c r="O65" s="85"/>
      <c r="P65" s="82"/>
      <c r="Q65" s="399"/>
      <c r="R65" s="400"/>
      <c r="S65" s="86"/>
      <c r="T65" s="129"/>
      <c r="U65" s="129"/>
      <c r="V65" s="85"/>
      <c r="W65" s="82"/>
      <c r="X65" s="397"/>
      <c r="Y65" s="398"/>
      <c r="Z65" s="86"/>
      <c r="AA65" s="129"/>
      <c r="AB65" s="129"/>
      <c r="AC65" s="85"/>
      <c r="AD65" s="82"/>
      <c r="AE65" s="399"/>
      <c r="AF65" s="400"/>
      <c r="AG65" s="86"/>
      <c r="AH65" s="129"/>
      <c r="AI65" s="129"/>
      <c r="AJ65" s="85"/>
      <c r="AK65" s="82"/>
      <c r="AL65" s="397"/>
      <c r="AM65" s="398"/>
      <c r="AN65" s="86"/>
      <c r="AO65" s="129"/>
      <c r="AP65" s="129"/>
      <c r="AQ65" s="85"/>
      <c r="AR65" s="82"/>
      <c r="AS65" s="366"/>
      <c r="AT65" s="367"/>
      <c r="AU65" s="79"/>
      <c r="AV65" s="100"/>
      <c r="AW65" s="100"/>
      <c r="AX65" s="85"/>
      <c r="AY65" s="82"/>
      <c r="AZ65" s="92"/>
      <c r="BA65" s="85"/>
      <c r="BB65" s="85"/>
      <c r="BC65" s="85"/>
      <c r="BD65" s="85"/>
      <c r="BE65" s="85"/>
      <c r="BF65" s="82"/>
      <c r="BG65" s="370" t="s">
        <v>347</v>
      </c>
      <c r="BH65" s="371"/>
      <c r="BI65" s="76"/>
      <c r="BJ65" s="86" t="s">
        <v>103</v>
      </c>
      <c r="BK65" s="86">
        <v>3</v>
      </c>
      <c r="BL65" s="85"/>
      <c r="BM65" s="82"/>
      <c r="BN65" s="284"/>
      <c r="BO65" s="300"/>
      <c r="BP65" s="85"/>
      <c r="BQ65" s="301">
        <v>8</v>
      </c>
    </row>
    <row r="66" spans="1:69" ht="13.5" thickBot="1">
      <c r="A66" s="211" t="s">
        <v>174</v>
      </c>
      <c r="B66" s="130" t="s">
        <v>105</v>
      </c>
      <c r="C66" s="131"/>
      <c r="D66" s="132"/>
      <c r="E66" s="132"/>
      <c r="F66" s="132"/>
      <c r="G66" s="132"/>
      <c r="H66" s="132"/>
      <c r="I66" s="132"/>
      <c r="J66" s="190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91"/>
      <c r="X66" s="190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91"/>
      <c r="AL66" s="190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91"/>
      <c r="AZ66" s="190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293"/>
      <c r="BO66" s="55">
        <v>8</v>
      </c>
      <c r="BP66" s="83"/>
      <c r="BQ66" s="210"/>
    </row>
    <row r="67" spans="1:69" ht="13.5" thickBot="1">
      <c r="A67" s="202" t="s">
        <v>292</v>
      </c>
      <c r="B67" s="125" t="s">
        <v>293</v>
      </c>
      <c r="C67" s="98">
        <f>C68</f>
        <v>216</v>
      </c>
      <c r="D67" s="98">
        <f aca="true" t="shared" si="48" ref="D67:BM67">D68</f>
        <v>56</v>
      </c>
      <c r="E67" s="98">
        <f t="shared" si="48"/>
        <v>160</v>
      </c>
      <c r="F67" s="98">
        <f t="shared" si="48"/>
        <v>24</v>
      </c>
      <c r="G67" s="98">
        <f t="shared" si="48"/>
        <v>20</v>
      </c>
      <c r="H67" s="98">
        <f t="shared" si="48"/>
        <v>116</v>
      </c>
      <c r="I67" s="98">
        <f t="shared" si="48"/>
        <v>0</v>
      </c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>
        <f t="shared" si="48"/>
        <v>0</v>
      </c>
      <c r="Y67" s="98">
        <f t="shared" si="48"/>
        <v>0</v>
      </c>
      <c r="Z67" s="98">
        <f t="shared" si="48"/>
        <v>0</v>
      </c>
      <c r="AA67" s="98">
        <f t="shared" si="48"/>
        <v>0</v>
      </c>
      <c r="AB67" s="98">
        <f t="shared" si="48"/>
        <v>0</v>
      </c>
      <c r="AC67" s="98">
        <f t="shared" si="48"/>
        <v>0</v>
      </c>
      <c r="AD67" s="98">
        <f t="shared" si="48"/>
        <v>0</v>
      </c>
      <c r="AE67" s="98">
        <f t="shared" si="48"/>
        <v>0</v>
      </c>
      <c r="AF67" s="98">
        <f t="shared" si="48"/>
        <v>0</v>
      </c>
      <c r="AG67" s="98">
        <f t="shared" si="48"/>
        <v>0</v>
      </c>
      <c r="AH67" s="98">
        <f t="shared" si="48"/>
        <v>0</v>
      </c>
      <c r="AI67" s="98">
        <f t="shared" si="48"/>
        <v>0</v>
      </c>
      <c r="AJ67" s="98">
        <f t="shared" si="48"/>
        <v>0</v>
      </c>
      <c r="AK67" s="98">
        <f t="shared" si="48"/>
        <v>0</v>
      </c>
      <c r="AL67" s="98">
        <f t="shared" si="48"/>
        <v>0</v>
      </c>
      <c r="AM67" s="98">
        <f t="shared" si="48"/>
        <v>0</v>
      </c>
      <c r="AN67" s="98">
        <f t="shared" si="48"/>
        <v>0</v>
      </c>
      <c r="AO67" s="98">
        <f t="shared" si="48"/>
        <v>0</v>
      </c>
      <c r="AP67" s="98">
        <f t="shared" si="48"/>
        <v>0</v>
      </c>
      <c r="AQ67" s="98">
        <f t="shared" si="48"/>
        <v>0</v>
      </c>
      <c r="AR67" s="98">
        <f t="shared" si="48"/>
        <v>0</v>
      </c>
      <c r="AS67" s="98">
        <f t="shared" si="48"/>
        <v>0</v>
      </c>
      <c r="AT67" s="98">
        <f t="shared" si="48"/>
        <v>0</v>
      </c>
      <c r="AU67" s="98">
        <f t="shared" si="48"/>
        <v>0</v>
      </c>
      <c r="AV67" s="98">
        <f t="shared" si="48"/>
        <v>0</v>
      </c>
      <c r="AW67" s="98">
        <f t="shared" si="48"/>
        <v>0</v>
      </c>
      <c r="AX67" s="98">
        <f t="shared" si="48"/>
        <v>0</v>
      </c>
      <c r="AY67" s="98">
        <f t="shared" si="48"/>
        <v>0</v>
      </c>
      <c r="AZ67" s="98">
        <f t="shared" si="48"/>
        <v>132</v>
      </c>
      <c r="BA67" s="98">
        <f t="shared" si="48"/>
        <v>44</v>
      </c>
      <c r="BB67" s="98">
        <f t="shared" si="48"/>
        <v>88</v>
      </c>
      <c r="BC67" s="98">
        <f t="shared" si="48"/>
        <v>14</v>
      </c>
      <c r="BD67" s="98">
        <f t="shared" si="48"/>
        <v>12</v>
      </c>
      <c r="BE67" s="98">
        <f t="shared" si="48"/>
        <v>62</v>
      </c>
      <c r="BF67" s="98">
        <f t="shared" si="48"/>
        <v>0</v>
      </c>
      <c r="BG67" s="98">
        <f t="shared" si="48"/>
        <v>84</v>
      </c>
      <c r="BH67" s="98">
        <f t="shared" si="48"/>
        <v>12</v>
      </c>
      <c r="BI67" s="98">
        <f t="shared" si="48"/>
        <v>72</v>
      </c>
      <c r="BJ67" s="98">
        <f t="shared" si="48"/>
        <v>10</v>
      </c>
      <c r="BK67" s="98">
        <f t="shared" si="48"/>
        <v>8</v>
      </c>
      <c r="BL67" s="98">
        <f t="shared" si="48"/>
        <v>54</v>
      </c>
      <c r="BM67" s="98">
        <f t="shared" si="48"/>
        <v>0</v>
      </c>
      <c r="BN67" s="295"/>
      <c r="BO67" s="276">
        <v>3</v>
      </c>
      <c r="BP67" s="75"/>
      <c r="BQ67" s="302">
        <v>1</v>
      </c>
    </row>
    <row r="68" spans="1:69" ht="25.5">
      <c r="A68" s="204" t="s">
        <v>295</v>
      </c>
      <c r="B68" s="77" t="s">
        <v>329</v>
      </c>
      <c r="C68" s="323">
        <f aca="true" t="shared" si="49" ref="C68:H68">J68+Q68+X68+AE68+AL68+AS68+AZ68+BG68</f>
        <v>216</v>
      </c>
      <c r="D68" s="323">
        <f t="shared" si="49"/>
        <v>56</v>
      </c>
      <c r="E68" s="323">
        <f t="shared" si="49"/>
        <v>160</v>
      </c>
      <c r="F68" s="323">
        <f t="shared" si="49"/>
        <v>24</v>
      </c>
      <c r="G68" s="323">
        <f t="shared" si="49"/>
        <v>20</v>
      </c>
      <c r="H68" s="323">
        <f t="shared" si="49"/>
        <v>116</v>
      </c>
      <c r="I68" s="323"/>
      <c r="J68" s="84"/>
      <c r="K68" s="85"/>
      <c r="L68" s="86"/>
      <c r="M68" s="85"/>
      <c r="N68" s="85"/>
      <c r="O68" s="85"/>
      <c r="P68" s="82"/>
      <c r="Q68" s="84"/>
      <c r="R68" s="85"/>
      <c r="S68" s="86"/>
      <c r="T68" s="85"/>
      <c r="U68" s="85"/>
      <c r="V68" s="85"/>
      <c r="W68" s="82"/>
      <c r="X68" s="84"/>
      <c r="Y68" s="85"/>
      <c r="Z68" s="86"/>
      <c r="AA68" s="85"/>
      <c r="AB68" s="85"/>
      <c r="AC68" s="85"/>
      <c r="AD68" s="82"/>
      <c r="AE68" s="84"/>
      <c r="AF68" s="85"/>
      <c r="AG68" s="86"/>
      <c r="AH68" s="85"/>
      <c r="AI68" s="85"/>
      <c r="AJ68" s="85"/>
      <c r="AK68" s="82"/>
      <c r="AL68" s="84"/>
      <c r="AM68" s="85"/>
      <c r="AN68" s="86"/>
      <c r="AO68" s="85"/>
      <c r="AP68" s="85"/>
      <c r="AQ68" s="85"/>
      <c r="AR68" s="82"/>
      <c r="AS68" s="102"/>
      <c r="AT68" s="101"/>
      <c r="AU68" s="76"/>
      <c r="AV68" s="76"/>
      <c r="AW68" s="76"/>
      <c r="AX68" s="76"/>
      <c r="AY68" s="82"/>
      <c r="AZ68" s="102">
        <v>132</v>
      </c>
      <c r="BA68" s="101">
        <v>44</v>
      </c>
      <c r="BB68" s="76">
        <v>88</v>
      </c>
      <c r="BC68" s="76">
        <v>14</v>
      </c>
      <c r="BD68" s="76">
        <v>12</v>
      </c>
      <c r="BE68" s="85">
        <v>62</v>
      </c>
      <c r="BF68" s="271"/>
      <c r="BG68" s="102">
        <v>84</v>
      </c>
      <c r="BH68" s="101">
        <v>12</v>
      </c>
      <c r="BI68" s="76">
        <v>72</v>
      </c>
      <c r="BJ68" s="76">
        <v>10</v>
      </c>
      <c r="BK68" s="76">
        <v>8</v>
      </c>
      <c r="BL68" s="85">
        <v>54</v>
      </c>
      <c r="BM68" s="271"/>
      <c r="BN68" s="294"/>
      <c r="BO68" s="265">
        <v>8</v>
      </c>
      <c r="BP68" s="85"/>
      <c r="BQ68" s="301"/>
    </row>
    <row r="69" spans="1:69" ht="12.75">
      <c r="A69" s="204" t="s">
        <v>345</v>
      </c>
      <c r="B69" s="135" t="s">
        <v>66</v>
      </c>
      <c r="C69" s="406" t="s">
        <v>349</v>
      </c>
      <c r="D69" s="407"/>
      <c r="E69" s="100"/>
      <c r="F69" s="93" t="s">
        <v>103</v>
      </c>
      <c r="G69" s="93">
        <v>1</v>
      </c>
      <c r="H69" s="79"/>
      <c r="I69" s="176"/>
      <c r="J69" s="84"/>
      <c r="K69" s="127"/>
      <c r="L69" s="86"/>
      <c r="M69" s="85"/>
      <c r="N69" s="85"/>
      <c r="O69" s="85"/>
      <c r="P69" s="82"/>
      <c r="Q69" s="190"/>
      <c r="R69" s="127"/>
      <c r="S69" s="86"/>
      <c r="T69" s="85"/>
      <c r="U69" s="85"/>
      <c r="V69" s="85"/>
      <c r="W69" s="82"/>
      <c r="X69" s="84"/>
      <c r="Y69" s="127"/>
      <c r="Z69" s="86"/>
      <c r="AA69" s="85"/>
      <c r="AB69" s="85"/>
      <c r="AC69" s="85"/>
      <c r="AD69" s="82"/>
      <c r="AE69" s="190"/>
      <c r="AF69" s="127"/>
      <c r="AG69" s="86"/>
      <c r="AH69" s="85"/>
      <c r="AI69" s="85"/>
      <c r="AJ69" s="85"/>
      <c r="AK69" s="82"/>
      <c r="AL69" s="84"/>
      <c r="AM69" s="127"/>
      <c r="AN69" s="86"/>
      <c r="AO69" s="85"/>
      <c r="AP69" s="85"/>
      <c r="AQ69" s="85"/>
      <c r="AR69" s="82"/>
      <c r="AS69" s="106"/>
      <c r="AT69" s="239"/>
      <c r="AU69" s="76"/>
      <c r="AV69" s="76"/>
      <c r="AW69" s="76"/>
      <c r="AX69" s="76"/>
      <c r="AY69" s="82"/>
      <c r="AZ69" s="92"/>
      <c r="BA69" s="85"/>
      <c r="BB69" s="85"/>
      <c r="BC69" s="85"/>
      <c r="BD69" s="85"/>
      <c r="BE69" s="85"/>
      <c r="BF69" s="82"/>
      <c r="BG69" s="364" t="s">
        <v>349</v>
      </c>
      <c r="BH69" s="365"/>
      <c r="BI69" s="86"/>
      <c r="BJ69" s="85" t="s">
        <v>103</v>
      </c>
      <c r="BK69" s="85">
        <v>1</v>
      </c>
      <c r="BL69" s="85"/>
      <c r="BM69" s="271"/>
      <c r="BN69" s="284"/>
      <c r="BO69" s="277"/>
      <c r="BP69" s="85"/>
      <c r="BQ69" s="301">
        <v>8</v>
      </c>
    </row>
    <row r="70" spans="1:69" ht="25.5">
      <c r="A70" s="204" t="s">
        <v>296</v>
      </c>
      <c r="B70" s="77" t="s">
        <v>56</v>
      </c>
      <c r="C70" s="366" t="s">
        <v>347</v>
      </c>
      <c r="D70" s="367"/>
      <c r="E70" s="79"/>
      <c r="F70" s="100" t="s">
        <v>103</v>
      </c>
      <c r="G70" s="100">
        <v>3</v>
      </c>
      <c r="H70" s="79"/>
      <c r="I70" s="176"/>
      <c r="J70" s="397"/>
      <c r="K70" s="398"/>
      <c r="L70" s="86"/>
      <c r="M70" s="129"/>
      <c r="N70" s="129"/>
      <c r="O70" s="85"/>
      <c r="P70" s="82"/>
      <c r="Q70" s="399"/>
      <c r="R70" s="400"/>
      <c r="S70" s="86"/>
      <c r="T70" s="129"/>
      <c r="U70" s="129"/>
      <c r="V70" s="85"/>
      <c r="W70" s="82"/>
      <c r="X70" s="397"/>
      <c r="Y70" s="398"/>
      <c r="Z70" s="86"/>
      <c r="AA70" s="129"/>
      <c r="AB70" s="129"/>
      <c r="AC70" s="85"/>
      <c r="AD70" s="82"/>
      <c r="AE70" s="399"/>
      <c r="AF70" s="400"/>
      <c r="AG70" s="86"/>
      <c r="AH70" s="129"/>
      <c r="AI70" s="129"/>
      <c r="AJ70" s="85"/>
      <c r="AK70" s="82"/>
      <c r="AL70" s="397"/>
      <c r="AM70" s="398"/>
      <c r="AN70" s="86"/>
      <c r="AO70" s="129"/>
      <c r="AP70" s="129"/>
      <c r="AQ70" s="85"/>
      <c r="AR70" s="82"/>
      <c r="AS70" s="399"/>
      <c r="AT70" s="400"/>
      <c r="AU70" s="86"/>
      <c r="AV70" s="129"/>
      <c r="AW70" s="129"/>
      <c r="AX70" s="85"/>
      <c r="AY70" s="82"/>
      <c r="AZ70" s="92"/>
      <c r="BA70" s="85"/>
      <c r="BB70" s="85"/>
      <c r="BC70" s="85"/>
      <c r="BD70" s="85"/>
      <c r="BE70" s="85"/>
      <c r="BF70" s="82"/>
      <c r="BG70" s="370" t="s">
        <v>347</v>
      </c>
      <c r="BH70" s="371"/>
      <c r="BI70" s="76"/>
      <c r="BJ70" s="86" t="s">
        <v>103</v>
      </c>
      <c r="BK70" s="86">
        <v>3</v>
      </c>
      <c r="BL70" s="85"/>
      <c r="BM70" s="271"/>
      <c r="BN70" s="284"/>
      <c r="BO70" s="300"/>
      <c r="BP70" s="85"/>
      <c r="BQ70" s="301">
        <v>8</v>
      </c>
    </row>
    <row r="71" spans="1:69" ht="13.5" thickBot="1">
      <c r="A71" s="211" t="s">
        <v>297</v>
      </c>
      <c r="B71" s="139" t="s">
        <v>105</v>
      </c>
      <c r="C71" s="132"/>
      <c r="D71" s="132"/>
      <c r="E71" s="132"/>
      <c r="F71" s="132"/>
      <c r="G71" s="132"/>
      <c r="H71" s="132"/>
      <c r="I71" s="132"/>
      <c r="J71" s="190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91"/>
      <c r="X71" s="190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91"/>
      <c r="AL71" s="190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91"/>
      <c r="AZ71" s="190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286"/>
      <c r="BO71" s="55">
        <v>8</v>
      </c>
      <c r="BP71" s="83"/>
      <c r="BQ71" s="210"/>
    </row>
    <row r="72" spans="1:69" ht="26.25" thickBot="1">
      <c r="A72" s="212" t="s">
        <v>298</v>
      </c>
      <c r="B72" s="240" t="s">
        <v>176</v>
      </c>
      <c r="C72" s="179"/>
      <c r="D72" s="134"/>
      <c r="E72" s="134"/>
      <c r="F72" s="134"/>
      <c r="G72" s="134"/>
      <c r="H72" s="134"/>
      <c r="I72" s="177"/>
      <c r="J72" s="192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93"/>
      <c r="X72" s="192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93"/>
      <c r="AL72" s="192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93"/>
      <c r="AZ72" s="192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77"/>
      <c r="BN72" s="287"/>
      <c r="BO72" s="179"/>
      <c r="BP72" s="134"/>
      <c r="BQ72" s="303"/>
    </row>
    <row r="73" spans="1:69" ht="13.5" customHeight="1">
      <c r="A73" s="204" t="s">
        <v>239</v>
      </c>
      <c r="B73" s="241" t="s">
        <v>66</v>
      </c>
      <c r="C73" s="408" t="s">
        <v>349</v>
      </c>
      <c r="D73" s="409"/>
      <c r="E73" s="79"/>
      <c r="F73" s="79" t="s">
        <v>103</v>
      </c>
      <c r="G73" s="79">
        <v>1</v>
      </c>
      <c r="H73" s="76"/>
      <c r="I73" s="178"/>
      <c r="J73" s="390"/>
      <c r="K73" s="392"/>
      <c r="L73" s="76"/>
      <c r="M73" s="136"/>
      <c r="N73" s="136"/>
      <c r="O73" s="101"/>
      <c r="P73" s="137"/>
      <c r="Q73" s="390"/>
      <c r="R73" s="392"/>
      <c r="S73" s="76"/>
      <c r="T73" s="136"/>
      <c r="U73" s="136"/>
      <c r="V73" s="101"/>
      <c r="W73" s="137"/>
      <c r="X73" s="390"/>
      <c r="Y73" s="392"/>
      <c r="Z73" s="76"/>
      <c r="AA73" s="136"/>
      <c r="AB73" s="136"/>
      <c r="AC73" s="101"/>
      <c r="AD73" s="137"/>
      <c r="AE73" s="390"/>
      <c r="AF73" s="392"/>
      <c r="AG73" s="76"/>
      <c r="AH73" s="136"/>
      <c r="AI73" s="136"/>
      <c r="AJ73" s="101"/>
      <c r="AK73" s="137"/>
      <c r="AL73" s="390"/>
      <c r="AM73" s="392"/>
      <c r="AN73" s="76"/>
      <c r="AO73" s="136"/>
      <c r="AP73" s="136"/>
      <c r="AQ73" s="101"/>
      <c r="AR73" s="137"/>
      <c r="AS73" s="368" t="s">
        <v>349</v>
      </c>
      <c r="AT73" s="369"/>
      <c r="AU73" s="86"/>
      <c r="AV73" s="85" t="s">
        <v>103</v>
      </c>
      <c r="AW73" s="85">
        <v>1</v>
      </c>
      <c r="AX73" s="101"/>
      <c r="AY73" s="137"/>
      <c r="AZ73" s="138"/>
      <c r="BA73" s="101"/>
      <c r="BB73" s="101"/>
      <c r="BC73" s="101"/>
      <c r="BD73" s="101"/>
      <c r="BE73" s="101"/>
      <c r="BF73" s="137"/>
      <c r="BG73" s="138"/>
      <c r="BH73" s="101"/>
      <c r="BI73" s="101"/>
      <c r="BJ73" s="101"/>
      <c r="BK73" s="101"/>
      <c r="BL73" s="101"/>
      <c r="BM73" s="273"/>
      <c r="BN73" s="288"/>
      <c r="BO73" s="239"/>
      <c r="BP73" s="101"/>
      <c r="BQ73" s="304">
        <v>6</v>
      </c>
    </row>
    <row r="74" spans="1:69" ht="25.5">
      <c r="A74" s="204" t="s">
        <v>346</v>
      </c>
      <c r="B74" s="241" t="s">
        <v>56</v>
      </c>
      <c r="C74" s="404" t="s">
        <v>348</v>
      </c>
      <c r="D74" s="405"/>
      <c r="E74" s="79"/>
      <c r="F74" s="79" t="s">
        <v>103</v>
      </c>
      <c r="G74" s="79">
        <v>4</v>
      </c>
      <c r="H74" s="76"/>
      <c r="I74" s="178"/>
      <c r="J74" s="378"/>
      <c r="K74" s="379"/>
      <c r="L74" s="76"/>
      <c r="M74" s="136"/>
      <c r="N74" s="136"/>
      <c r="O74" s="101"/>
      <c r="P74" s="137"/>
      <c r="Q74" s="378"/>
      <c r="R74" s="379"/>
      <c r="S74" s="76"/>
      <c r="T74" s="136"/>
      <c r="U74" s="136"/>
      <c r="V74" s="101"/>
      <c r="W74" s="137"/>
      <c r="X74" s="378"/>
      <c r="Y74" s="379"/>
      <c r="Z74" s="76"/>
      <c r="AA74" s="136"/>
      <c r="AB74" s="136"/>
      <c r="AC74" s="101"/>
      <c r="AD74" s="137"/>
      <c r="AE74" s="378"/>
      <c r="AF74" s="379"/>
      <c r="AG74" s="76"/>
      <c r="AH74" s="136"/>
      <c r="AI74" s="136"/>
      <c r="AJ74" s="101"/>
      <c r="AK74" s="137"/>
      <c r="AL74" s="378"/>
      <c r="AM74" s="379"/>
      <c r="AN74" s="76"/>
      <c r="AO74" s="136"/>
      <c r="AP74" s="136"/>
      <c r="AQ74" s="101"/>
      <c r="AR74" s="137"/>
      <c r="AS74" s="370" t="s">
        <v>348</v>
      </c>
      <c r="AT74" s="371"/>
      <c r="AU74" s="76"/>
      <c r="AV74" s="86" t="s">
        <v>103</v>
      </c>
      <c r="AW74" s="86">
        <v>4</v>
      </c>
      <c r="AX74" s="101"/>
      <c r="AY74" s="137"/>
      <c r="AZ74" s="138"/>
      <c r="BA74" s="101"/>
      <c r="BB74" s="101"/>
      <c r="BC74" s="101"/>
      <c r="BD74" s="101"/>
      <c r="BE74" s="101"/>
      <c r="BF74" s="137"/>
      <c r="BG74" s="138"/>
      <c r="BH74" s="101"/>
      <c r="BI74" s="101"/>
      <c r="BJ74" s="101"/>
      <c r="BK74" s="101"/>
      <c r="BL74" s="101"/>
      <c r="BM74" s="273"/>
      <c r="BN74" s="288"/>
      <c r="BO74" s="239"/>
      <c r="BP74" s="101"/>
      <c r="BQ74" s="304">
        <v>6</v>
      </c>
    </row>
    <row r="75" spans="1:69" ht="13.5" thickBot="1">
      <c r="A75" s="211" t="s">
        <v>299</v>
      </c>
      <c r="B75" s="139" t="s">
        <v>105</v>
      </c>
      <c r="C75" s="140"/>
      <c r="D75" s="140"/>
      <c r="E75" s="140"/>
      <c r="F75" s="140"/>
      <c r="G75" s="140"/>
      <c r="H75" s="140"/>
      <c r="I75" s="140"/>
      <c r="J75" s="106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94"/>
      <c r="X75" s="106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94"/>
      <c r="AL75" s="106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94"/>
      <c r="AZ75" s="106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289"/>
      <c r="BO75" s="278">
        <v>6</v>
      </c>
      <c r="BP75" s="308"/>
      <c r="BQ75" s="213"/>
    </row>
    <row r="76" spans="1:69" ht="39" thickBot="1">
      <c r="A76" s="212"/>
      <c r="B76" s="240" t="s">
        <v>126</v>
      </c>
      <c r="C76" s="179">
        <f>SUM(C77:C87)</f>
        <v>1404</v>
      </c>
      <c r="D76" s="134">
        <f aca="true" t="shared" si="50" ref="D76:I76">SUM(D77:D87)</f>
        <v>468</v>
      </c>
      <c r="E76" s="134">
        <f t="shared" si="50"/>
        <v>936</v>
      </c>
      <c r="F76" s="134">
        <f t="shared" si="50"/>
        <v>358</v>
      </c>
      <c r="G76" s="134">
        <f t="shared" si="50"/>
        <v>258</v>
      </c>
      <c r="H76" s="134">
        <f t="shared" si="50"/>
        <v>320</v>
      </c>
      <c r="I76" s="177">
        <f t="shared" si="50"/>
        <v>20</v>
      </c>
      <c r="J76" s="192">
        <f aca="true" t="shared" si="51" ref="J76:BM76">SUM(J77:J87)</f>
        <v>0</v>
      </c>
      <c r="K76" s="134">
        <f t="shared" si="51"/>
        <v>0</v>
      </c>
      <c r="L76" s="134">
        <f t="shared" si="51"/>
        <v>0</v>
      </c>
      <c r="M76" s="134">
        <f t="shared" si="51"/>
        <v>0</v>
      </c>
      <c r="N76" s="134"/>
      <c r="O76" s="134">
        <f t="shared" si="51"/>
        <v>0</v>
      </c>
      <c r="P76" s="134">
        <f t="shared" si="51"/>
        <v>0</v>
      </c>
      <c r="Q76" s="134">
        <f t="shared" si="51"/>
        <v>0</v>
      </c>
      <c r="R76" s="134">
        <f t="shared" si="51"/>
        <v>0</v>
      </c>
      <c r="S76" s="134">
        <f t="shared" si="51"/>
        <v>0</v>
      </c>
      <c r="T76" s="134">
        <f t="shared" si="51"/>
        <v>0</v>
      </c>
      <c r="U76" s="134"/>
      <c r="V76" s="134">
        <f t="shared" si="51"/>
        <v>0</v>
      </c>
      <c r="W76" s="193">
        <f t="shared" si="51"/>
        <v>0</v>
      </c>
      <c r="X76" s="192">
        <f t="shared" si="51"/>
        <v>464</v>
      </c>
      <c r="Y76" s="134">
        <f t="shared" si="51"/>
        <v>162</v>
      </c>
      <c r="Z76" s="134">
        <f t="shared" si="51"/>
        <v>302</v>
      </c>
      <c r="AA76" s="134">
        <f t="shared" si="51"/>
        <v>184</v>
      </c>
      <c r="AB76" s="134"/>
      <c r="AC76" s="134">
        <f t="shared" si="51"/>
        <v>16</v>
      </c>
      <c r="AD76" s="134">
        <f t="shared" si="51"/>
        <v>0</v>
      </c>
      <c r="AE76" s="134">
        <f t="shared" si="51"/>
        <v>284</v>
      </c>
      <c r="AF76" s="134">
        <f t="shared" si="51"/>
        <v>118</v>
      </c>
      <c r="AG76" s="134">
        <f t="shared" si="51"/>
        <v>166</v>
      </c>
      <c r="AH76" s="134">
        <f t="shared" si="51"/>
        <v>46</v>
      </c>
      <c r="AI76" s="134"/>
      <c r="AJ76" s="134">
        <f t="shared" si="51"/>
        <v>88</v>
      </c>
      <c r="AK76" s="193">
        <f t="shared" si="51"/>
        <v>0</v>
      </c>
      <c r="AL76" s="192">
        <f t="shared" si="51"/>
        <v>184</v>
      </c>
      <c r="AM76" s="134">
        <f t="shared" si="51"/>
        <v>56</v>
      </c>
      <c r="AN76" s="134">
        <f t="shared" si="51"/>
        <v>128</v>
      </c>
      <c r="AO76" s="134">
        <f t="shared" si="51"/>
        <v>80</v>
      </c>
      <c r="AP76" s="134"/>
      <c r="AQ76" s="134">
        <f t="shared" si="51"/>
        <v>4</v>
      </c>
      <c r="AR76" s="134">
        <f t="shared" si="51"/>
        <v>0</v>
      </c>
      <c r="AS76" s="134">
        <f t="shared" si="51"/>
        <v>236</v>
      </c>
      <c r="AT76" s="134">
        <f t="shared" si="51"/>
        <v>66</v>
      </c>
      <c r="AU76" s="134">
        <f t="shared" si="51"/>
        <v>170</v>
      </c>
      <c r="AV76" s="134">
        <f t="shared" si="51"/>
        <v>24</v>
      </c>
      <c r="AW76" s="134"/>
      <c r="AX76" s="134">
        <f t="shared" si="51"/>
        <v>106</v>
      </c>
      <c r="AY76" s="193">
        <f t="shared" si="51"/>
        <v>0</v>
      </c>
      <c r="AZ76" s="192">
        <f t="shared" si="51"/>
        <v>236</v>
      </c>
      <c r="BA76" s="134">
        <f t="shared" si="51"/>
        <v>66</v>
      </c>
      <c r="BB76" s="134">
        <f t="shared" si="51"/>
        <v>170</v>
      </c>
      <c r="BC76" s="134">
        <f t="shared" si="51"/>
        <v>24</v>
      </c>
      <c r="BD76" s="134"/>
      <c r="BE76" s="134">
        <f t="shared" si="51"/>
        <v>106</v>
      </c>
      <c r="BF76" s="134">
        <f t="shared" si="51"/>
        <v>20</v>
      </c>
      <c r="BG76" s="134">
        <f t="shared" si="51"/>
        <v>0</v>
      </c>
      <c r="BH76" s="134">
        <f t="shared" si="51"/>
        <v>0</v>
      </c>
      <c r="BI76" s="134">
        <f t="shared" si="51"/>
        <v>0</v>
      </c>
      <c r="BJ76" s="134">
        <f t="shared" si="51"/>
        <v>0</v>
      </c>
      <c r="BK76" s="134"/>
      <c r="BL76" s="134">
        <f t="shared" si="51"/>
        <v>0</v>
      </c>
      <c r="BM76" s="177">
        <f t="shared" si="51"/>
        <v>0</v>
      </c>
      <c r="BN76" s="287"/>
      <c r="BO76" s="179"/>
      <c r="BP76" s="134"/>
      <c r="BQ76" s="303"/>
    </row>
    <row r="77" spans="1:69" ht="12.75">
      <c r="A77" s="214" t="s">
        <v>127</v>
      </c>
      <c r="B77" s="141" t="s">
        <v>355</v>
      </c>
      <c r="C77" s="323">
        <f aca="true" t="shared" si="52" ref="C77:C87">J77+Q77+X77+AE77+AL77+AS77+AZ77+BG77</f>
        <v>64</v>
      </c>
      <c r="D77" s="323">
        <f aca="true" t="shared" si="53" ref="D77:D87">K77+R77+Y77+AF77+AM77+AT77+BA77+BH77</f>
        <v>2</v>
      </c>
      <c r="E77" s="323">
        <f aca="true" t="shared" si="54" ref="E77:E87">L77+S77+Z77+AG77+AN77+AU77+BB77+BI77</f>
        <v>62</v>
      </c>
      <c r="F77" s="323">
        <f aca="true" t="shared" si="55" ref="F77:F87">M77+T77+AA77+AH77+AO77+AV77+BC77+BJ77</f>
        <v>40</v>
      </c>
      <c r="G77" s="323">
        <f aca="true" t="shared" si="56" ref="G77:G87">N77+U77+AB77+AI77+AP77+AW77+BD77+BK77</f>
        <v>22</v>
      </c>
      <c r="H77" s="323">
        <f aca="true" t="shared" si="57" ref="H77:H87">O77+V77+AC77+AJ77+AQ77+AX77+BE77+BL77</f>
        <v>0</v>
      </c>
      <c r="I77" s="323">
        <f aca="true" t="shared" si="58" ref="I77:I87">P77+W77+AD77+AK77+AR77+AY77+BF77+BM77</f>
        <v>0</v>
      </c>
      <c r="J77" s="142"/>
      <c r="K77" s="143"/>
      <c r="L77" s="143"/>
      <c r="M77" s="143"/>
      <c r="N77" s="143"/>
      <c r="O77" s="143"/>
      <c r="P77" s="144"/>
      <c r="Q77" s="142"/>
      <c r="R77" s="143"/>
      <c r="S77" s="143"/>
      <c r="T77" s="143"/>
      <c r="U77" s="143"/>
      <c r="V77" s="143"/>
      <c r="W77" s="145"/>
      <c r="X77" s="142">
        <v>64</v>
      </c>
      <c r="Y77" s="143">
        <v>2</v>
      </c>
      <c r="Z77" s="143">
        <v>62</v>
      </c>
      <c r="AA77" s="143">
        <v>40</v>
      </c>
      <c r="AB77" s="143">
        <v>22</v>
      </c>
      <c r="AC77" s="143"/>
      <c r="AD77" s="144"/>
      <c r="AE77" s="142"/>
      <c r="AF77" s="143"/>
      <c r="AG77" s="143"/>
      <c r="AH77" s="143"/>
      <c r="AI77" s="143"/>
      <c r="AJ77" s="143"/>
      <c r="AK77" s="145"/>
      <c r="AL77" s="142"/>
      <c r="AM77" s="143"/>
      <c r="AN77" s="143"/>
      <c r="AO77" s="143"/>
      <c r="AP77" s="143"/>
      <c r="AQ77" s="143"/>
      <c r="AR77" s="145"/>
      <c r="AS77" s="142"/>
      <c r="AT77" s="143"/>
      <c r="AU77" s="143"/>
      <c r="AV77" s="143"/>
      <c r="AW77" s="143"/>
      <c r="AX77" s="143"/>
      <c r="AY77" s="145"/>
      <c r="AZ77" s="142"/>
      <c r="BA77" s="143"/>
      <c r="BB77" s="143"/>
      <c r="BC77" s="143"/>
      <c r="BD77" s="143"/>
      <c r="BE77" s="143"/>
      <c r="BF77" s="145"/>
      <c r="BG77" s="142"/>
      <c r="BH77" s="143"/>
      <c r="BI77" s="143"/>
      <c r="BJ77" s="143"/>
      <c r="BK77" s="143"/>
      <c r="BL77" s="143"/>
      <c r="BM77" s="274"/>
      <c r="BN77" s="290"/>
      <c r="BO77" s="279"/>
      <c r="BP77" s="146">
        <v>3</v>
      </c>
      <c r="BQ77" s="305"/>
    </row>
    <row r="78" spans="1:69" ht="12.75">
      <c r="A78" s="215" t="s">
        <v>128</v>
      </c>
      <c r="B78" s="147" t="s">
        <v>131</v>
      </c>
      <c r="C78" s="323">
        <f t="shared" si="52"/>
        <v>74</v>
      </c>
      <c r="D78" s="323">
        <f t="shared" si="53"/>
        <v>16</v>
      </c>
      <c r="E78" s="323">
        <f t="shared" si="54"/>
        <v>58</v>
      </c>
      <c r="F78" s="323">
        <f t="shared" si="55"/>
        <v>34</v>
      </c>
      <c r="G78" s="323">
        <f t="shared" si="56"/>
        <v>24</v>
      </c>
      <c r="H78" s="323">
        <f t="shared" si="57"/>
        <v>0</v>
      </c>
      <c r="I78" s="323">
        <f t="shared" si="58"/>
        <v>0</v>
      </c>
      <c r="J78" s="148"/>
      <c r="K78" s="149"/>
      <c r="L78" s="149"/>
      <c r="M78" s="149"/>
      <c r="N78" s="149"/>
      <c r="O78" s="149"/>
      <c r="P78" s="150"/>
      <c r="Q78" s="148"/>
      <c r="R78" s="149"/>
      <c r="S78" s="149"/>
      <c r="T78" s="149"/>
      <c r="U78" s="149"/>
      <c r="V78" s="149"/>
      <c r="W78" s="151"/>
      <c r="X78" s="148">
        <v>74</v>
      </c>
      <c r="Y78" s="149">
        <v>16</v>
      </c>
      <c r="Z78" s="149">
        <v>58</v>
      </c>
      <c r="AA78" s="149">
        <v>34</v>
      </c>
      <c r="AB78" s="149">
        <v>24</v>
      </c>
      <c r="AC78" s="149"/>
      <c r="AD78" s="150"/>
      <c r="AE78" s="148"/>
      <c r="AF78" s="149"/>
      <c r="AG78" s="149"/>
      <c r="AH78" s="149"/>
      <c r="AI78" s="149"/>
      <c r="AJ78" s="149"/>
      <c r="AK78" s="151"/>
      <c r="AL78" s="148"/>
      <c r="AM78" s="149"/>
      <c r="AN78" s="149"/>
      <c r="AO78" s="149"/>
      <c r="AP78" s="149"/>
      <c r="AQ78" s="149"/>
      <c r="AR78" s="151"/>
      <c r="AS78" s="148"/>
      <c r="AT78" s="149"/>
      <c r="AU78" s="149"/>
      <c r="AV78" s="149"/>
      <c r="AW78" s="149"/>
      <c r="AX78" s="149"/>
      <c r="AY78" s="151"/>
      <c r="AZ78" s="148"/>
      <c r="BA78" s="149"/>
      <c r="BB78" s="149"/>
      <c r="BC78" s="149"/>
      <c r="BD78" s="149"/>
      <c r="BE78" s="149"/>
      <c r="BF78" s="151"/>
      <c r="BG78" s="148"/>
      <c r="BH78" s="149"/>
      <c r="BI78" s="149"/>
      <c r="BJ78" s="149"/>
      <c r="BK78" s="149"/>
      <c r="BL78" s="149"/>
      <c r="BM78" s="150"/>
      <c r="BN78" s="291"/>
      <c r="BO78" s="280"/>
      <c r="BP78" s="152">
        <v>3</v>
      </c>
      <c r="BQ78" s="306"/>
    </row>
    <row r="79" spans="1:69" ht="12.75">
      <c r="A79" s="216" t="s">
        <v>129</v>
      </c>
      <c r="B79" s="147" t="s">
        <v>132</v>
      </c>
      <c r="C79" s="323">
        <f t="shared" si="52"/>
        <v>70</v>
      </c>
      <c r="D79" s="323">
        <f t="shared" si="53"/>
        <v>22</v>
      </c>
      <c r="E79" s="323">
        <f t="shared" si="54"/>
        <v>48</v>
      </c>
      <c r="F79" s="323">
        <f t="shared" si="55"/>
        <v>32</v>
      </c>
      <c r="G79" s="323">
        <f t="shared" si="56"/>
        <v>14</v>
      </c>
      <c r="H79" s="323">
        <f t="shared" si="57"/>
        <v>2</v>
      </c>
      <c r="I79" s="323">
        <f t="shared" si="58"/>
        <v>0</v>
      </c>
      <c r="J79" s="148"/>
      <c r="K79" s="149"/>
      <c r="L79" s="149"/>
      <c r="M79" s="149"/>
      <c r="N79" s="149"/>
      <c r="O79" s="149"/>
      <c r="P79" s="150"/>
      <c r="Q79" s="148"/>
      <c r="R79" s="149"/>
      <c r="S79" s="149"/>
      <c r="T79" s="149"/>
      <c r="U79" s="149"/>
      <c r="V79" s="149"/>
      <c r="W79" s="151"/>
      <c r="X79" s="148">
        <v>70</v>
      </c>
      <c r="Y79" s="149">
        <v>22</v>
      </c>
      <c r="Z79" s="149">
        <v>48</v>
      </c>
      <c r="AA79" s="149">
        <v>32</v>
      </c>
      <c r="AB79" s="149">
        <v>14</v>
      </c>
      <c r="AC79" s="149">
        <v>2</v>
      </c>
      <c r="AD79" s="150"/>
      <c r="AE79" s="254"/>
      <c r="AF79" s="255"/>
      <c r="AG79" s="255"/>
      <c r="AH79" s="255"/>
      <c r="AI79" s="255"/>
      <c r="AJ79" s="149"/>
      <c r="AK79" s="151"/>
      <c r="AL79" s="148"/>
      <c r="AM79" s="149"/>
      <c r="AN79" s="149"/>
      <c r="AO79" s="149"/>
      <c r="AP79" s="149"/>
      <c r="AQ79" s="149"/>
      <c r="AR79" s="151"/>
      <c r="AS79" s="148"/>
      <c r="AT79" s="149"/>
      <c r="AU79" s="149"/>
      <c r="AV79" s="149"/>
      <c r="AW79" s="149"/>
      <c r="AX79" s="149"/>
      <c r="AY79" s="151"/>
      <c r="AZ79" s="148"/>
      <c r="BA79" s="149"/>
      <c r="BB79" s="149"/>
      <c r="BC79" s="149"/>
      <c r="BD79" s="149"/>
      <c r="BE79" s="149"/>
      <c r="BF79" s="151"/>
      <c r="BG79" s="148"/>
      <c r="BH79" s="149"/>
      <c r="BI79" s="149"/>
      <c r="BJ79" s="149"/>
      <c r="BK79" s="149"/>
      <c r="BL79" s="149"/>
      <c r="BM79" s="150"/>
      <c r="BN79" s="291"/>
      <c r="BO79" s="280"/>
      <c r="BP79" s="152">
        <v>3</v>
      </c>
      <c r="BQ79" s="306"/>
    </row>
    <row r="80" spans="1:69" ht="12.75">
      <c r="A80" s="216" t="s">
        <v>130</v>
      </c>
      <c r="B80" s="147" t="s">
        <v>354</v>
      </c>
      <c r="C80" s="323">
        <f t="shared" si="52"/>
        <v>48</v>
      </c>
      <c r="D80" s="323">
        <f t="shared" si="53"/>
        <v>14</v>
      </c>
      <c r="E80" s="323">
        <f t="shared" si="54"/>
        <v>34</v>
      </c>
      <c r="F80" s="323">
        <f t="shared" si="55"/>
        <v>22</v>
      </c>
      <c r="G80" s="323">
        <f t="shared" si="56"/>
        <v>12</v>
      </c>
      <c r="H80" s="323">
        <f t="shared" si="57"/>
        <v>0</v>
      </c>
      <c r="I80" s="323">
        <f t="shared" si="58"/>
        <v>0</v>
      </c>
      <c r="J80" s="148"/>
      <c r="K80" s="149"/>
      <c r="L80" s="149"/>
      <c r="M80" s="149"/>
      <c r="N80" s="149"/>
      <c r="O80" s="149"/>
      <c r="P80" s="150"/>
      <c r="Q80" s="148"/>
      <c r="R80" s="149"/>
      <c r="S80" s="149"/>
      <c r="T80" s="149"/>
      <c r="U80" s="149"/>
      <c r="V80" s="149"/>
      <c r="W80" s="151"/>
      <c r="X80" s="148"/>
      <c r="Y80" s="149"/>
      <c r="Z80" s="149"/>
      <c r="AA80" s="149"/>
      <c r="AB80" s="149"/>
      <c r="AC80" s="149"/>
      <c r="AD80" s="150"/>
      <c r="AE80" s="148">
        <v>48</v>
      </c>
      <c r="AF80" s="149">
        <v>14</v>
      </c>
      <c r="AG80" s="149">
        <v>34</v>
      </c>
      <c r="AH80" s="149">
        <v>22</v>
      </c>
      <c r="AI80" s="149">
        <v>12</v>
      </c>
      <c r="AJ80" s="149"/>
      <c r="AK80" s="151"/>
      <c r="AL80" s="148"/>
      <c r="AM80" s="149"/>
      <c r="AN80" s="149"/>
      <c r="AO80" s="149"/>
      <c r="AP80" s="149"/>
      <c r="AQ80" s="149"/>
      <c r="AR80" s="151"/>
      <c r="AS80" s="148"/>
      <c r="AT80" s="149"/>
      <c r="AU80" s="149"/>
      <c r="AV80" s="149"/>
      <c r="AW80" s="149"/>
      <c r="AX80" s="149"/>
      <c r="AY80" s="151"/>
      <c r="AZ80" s="148"/>
      <c r="BA80" s="149"/>
      <c r="BB80" s="149"/>
      <c r="BC80" s="149"/>
      <c r="BD80" s="149"/>
      <c r="BE80" s="149"/>
      <c r="BF80" s="151"/>
      <c r="BG80" s="148"/>
      <c r="BH80" s="149"/>
      <c r="BI80" s="149"/>
      <c r="BJ80" s="149"/>
      <c r="BK80" s="149"/>
      <c r="BL80" s="149"/>
      <c r="BM80" s="150"/>
      <c r="BN80" s="291"/>
      <c r="BO80" s="280"/>
      <c r="BP80" s="152">
        <v>4</v>
      </c>
      <c r="BQ80" s="306"/>
    </row>
    <row r="81" spans="1:69" ht="12.75">
      <c r="A81" s="215" t="s">
        <v>353</v>
      </c>
      <c r="B81" s="147" t="s">
        <v>242</v>
      </c>
      <c r="C81" s="323">
        <f t="shared" si="52"/>
        <v>122</v>
      </c>
      <c r="D81" s="323">
        <f t="shared" si="53"/>
        <v>36</v>
      </c>
      <c r="E81" s="323">
        <f t="shared" si="54"/>
        <v>86</v>
      </c>
      <c r="F81" s="323">
        <f t="shared" si="55"/>
        <v>52</v>
      </c>
      <c r="G81" s="323">
        <f t="shared" si="56"/>
        <v>34</v>
      </c>
      <c r="H81" s="323">
        <f t="shared" si="57"/>
        <v>0</v>
      </c>
      <c r="I81" s="323">
        <f t="shared" si="58"/>
        <v>0</v>
      </c>
      <c r="J81" s="148"/>
      <c r="K81" s="149"/>
      <c r="L81" s="149"/>
      <c r="M81" s="149"/>
      <c r="N81" s="149"/>
      <c r="O81" s="149"/>
      <c r="P81" s="150"/>
      <c r="Q81" s="148"/>
      <c r="R81" s="149"/>
      <c r="S81" s="149"/>
      <c r="T81" s="149"/>
      <c r="U81" s="149"/>
      <c r="V81" s="149"/>
      <c r="W81" s="151"/>
      <c r="X81" s="148"/>
      <c r="Y81" s="149"/>
      <c r="Z81" s="149"/>
      <c r="AA81" s="149"/>
      <c r="AB81" s="149"/>
      <c r="AC81" s="149"/>
      <c r="AD81" s="150"/>
      <c r="AE81" s="148"/>
      <c r="AF81" s="149"/>
      <c r="AG81" s="149"/>
      <c r="AH81" s="149"/>
      <c r="AI81" s="149"/>
      <c r="AJ81" s="149"/>
      <c r="AK81" s="151"/>
      <c r="AL81" s="148">
        <v>122</v>
      </c>
      <c r="AM81" s="149">
        <v>36</v>
      </c>
      <c r="AN81" s="149">
        <v>86</v>
      </c>
      <c r="AO81" s="149">
        <v>52</v>
      </c>
      <c r="AP81" s="149">
        <v>34</v>
      </c>
      <c r="AQ81" s="149"/>
      <c r="AR81" s="151"/>
      <c r="AS81" s="148"/>
      <c r="AT81" s="149"/>
      <c r="AU81" s="149"/>
      <c r="AV81" s="149"/>
      <c r="AW81" s="149"/>
      <c r="AX81" s="149"/>
      <c r="AY81" s="151"/>
      <c r="AZ81" s="148"/>
      <c r="BA81" s="149"/>
      <c r="BB81" s="149"/>
      <c r="BC81" s="149"/>
      <c r="BD81" s="149"/>
      <c r="BE81" s="149"/>
      <c r="BF81" s="151"/>
      <c r="BG81" s="148"/>
      <c r="BH81" s="149"/>
      <c r="BI81" s="149"/>
      <c r="BJ81" s="149"/>
      <c r="BK81" s="149"/>
      <c r="BL81" s="149"/>
      <c r="BM81" s="150"/>
      <c r="BN81" s="291"/>
      <c r="BO81" s="280"/>
      <c r="BP81" s="152">
        <v>5</v>
      </c>
      <c r="BQ81" s="306"/>
    </row>
    <row r="82" spans="1:69" ht="25.5">
      <c r="A82" s="215" t="s">
        <v>42</v>
      </c>
      <c r="B82" s="147" t="s">
        <v>36</v>
      </c>
      <c r="C82" s="323">
        <f t="shared" si="52"/>
        <v>62</v>
      </c>
      <c r="D82" s="323">
        <f t="shared" si="53"/>
        <v>20</v>
      </c>
      <c r="E82" s="323">
        <f t="shared" si="54"/>
        <v>42</v>
      </c>
      <c r="F82" s="323">
        <f t="shared" si="55"/>
        <v>28</v>
      </c>
      <c r="G82" s="323">
        <f t="shared" si="56"/>
        <v>10</v>
      </c>
      <c r="H82" s="323">
        <f t="shared" si="57"/>
        <v>4</v>
      </c>
      <c r="I82" s="323">
        <f t="shared" si="58"/>
        <v>0</v>
      </c>
      <c r="J82" s="148"/>
      <c r="K82" s="149"/>
      <c r="L82" s="149"/>
      <c r="M82" s="149"/>
      <c r="N82" s="149"/>
      <c r="O82" s="149"/>
      <c r="P82" s="150"/>
      <c r="Q82" s="148"/>
      <c r="R82" s="149"/>
      <c r="S82" s="149"/>
      <c r="T82" s="149"/>
      <c r="U82" s="149"/>
      <c r="V82" s="149"/>
      <c r="W82" s="151"/>
      <c r="X82" s="148"/>
      <c r="Y82" s="149"/>
      <c r="Z82" s="149"/>
      <c r="AA82" s="149"/>
      <c r="AB82" s="149"/>
      <c r="AC82" s="149"/>
      <c r="AD82" s="150"/>
      <c r="AE82" s="148"/>
      <c r="AF82" s="149"/>
      <c r="AG82" s="149"/>
      <c r="AH82" s="149"/>
      <c r="AI82" s="149"/>
      <c r="AJ82" s="149"/>
      <c r="AK82" s="151"/>
      <c r="AL82" s="148">
        <v>62</v>
      </c>
      <c r="AM82" s="149">
        <v>20</v>
      </c>
      <c r="AN82" s="149">
        <v>42</v>
      </c>
      <c r="AO82" s="149">
        <v>28</v>
      </c>
      <c r="AP82" s="149">
        <v>10</v>
      </c>
      <c r="AQ82" s="149">
        <v>4</v>
      </c>
      <c r="AR82" s="151"/>
      <c r="AS82" s="148"/>
      <c r="AT82" s="149"/>
      <c r="AU82" s="149"/>
      <c r="AV82" s="149"/>
      <c r="AW82" s="149"/>
      <c r="AX82" s="149"/>
      <c r="AY82" s="151"/>
      <c r="AZ82" s="148"/>
      <c r="BA82" s="149"/>
      <c r="BB82" s="149"/>
      <c r="BC82" s="149"/>
      <c r="BD82" s="149"/>
      <c r="BE82" s="149"/>
      <c r="BF82" s="151"/>
      <c r="BG82" s="148"/>
      <c r="BH82" s="149"/>
      <c r="BI82" s="149"/>
      <c r="BJ82" s="149"/>
      <c r="BK82" s="149"/>
      <c r="BL82" s="149"/>
      <c r="BM82" s="150"/>
      <c r="BN82" s="291"/>
      <c r="BO82" s="280"/>
      <c r="BP82" s="152">
        <v>5</v>
      </c>
      <c r="BQ82" s="306"/>
    </row>
    <row r="83" spans="1:69" ht="12.75">
      <c r="A83" s="215" t="s">
        <v>44</v>
      </c>
      <c r="B83" s="147" t="s">
        <v>330</v>
      </c>
      <c r="C83" s="323">
        <f t="shared" si="52"/>
        <v>236</v>
      </c>
      <c r="D83" s="323">
        <f t="shared" si="53"/>
        <v>104</v>
      </c>
      <c r="E83" s="323">
        <f t="shared" si="54"/>
        <v>132</v>
      </c>
      <c r="F83" s="323">
        <f t="shared" si="55"/>
        <v>24</v>
      </c>
      <c r="G83" s="323">
        <f t="shared" si="56"/>
        <v>20</v>
      </c>
      <c r="H83" s="323">
        <f t="shared" si="57"/>
        <v>88</v>
      </c>
      <c r="I83" s="323">
        <f t="shared" si="58"/>
        <v>0</v>
      </c>
      <c r="J83" s="148"/>
      <c r="K83" s="149"/>
      <c r="L83" s="149"/>
      <c r="M83" s="149"/>
      <c r="N83" s="149"/>
      <c r="O83" s="149"/>
      <c r="P83" s="150"/>
      <c r="Q83" s="148"/>
      <c r="R83" s="149"/>
      <c r="S83" s="149"/>
      <c r="T83" s="149"/>
      <c r="U83" s="149"/>
      <c r="V83" s="149"/>
      <c r="W83" s="151"/>
      <c r="X83" s="148"/>
      <c r="Y83" s="149"/>
      <c r="Z83" s="149"/>
      <c r="AA83" s="149"/>
      <c r="AB83" s="149"/>
      <c r="AC83" s="149"/>
      <c r="AD83" s="150"/>
      <c r="AE83" s="148">
        <v>236</v>
      </c>
      <c r="AF83" s="149">
        <v>104</v>
      </c>
      <c r="AG83" s="149">
        <v>132</v>
      </c>
      <c r="AH83" s="149">
        <v>24</v>
      </c>
      <c r="AI83" s="149">
        <v>20</v>
      </c>
      <c r="AJ83" s="149">
        <v>88</v>
      </c>
      <c r="AK83" s="151"/>
      <c r="AL83" s="148"/>
      <c r="AM83" s="149"/>
      <c r="AN83" s="149"/>
      <c r="AO83" s="149"/>
      <c r="AP83" s="149"/>
      <c r="AQ83" s="149"/>
      <c r="AR83" s="151"/>
      <c r="AS83" s="148"/>
      <c r="AT83" s="149"/>
      <c r="AU83" s="149"/>
      <c r="AV83" s="149"/>
      <c r="AW83" s="149"/>
      <c r="AX83" s="149"/>
      <c r="AY83" s="151"/>
      <c r="AZ83" s="148"/>
      <c r="BA83" s="149"/>
      <c r="BB83" s="149"/>
      <c r="BC83" s="149"/>
      <c r="BD83" s="149"/>
      <c r="BE83" s="149"/>
      <c r="BF83" s="151"/>
      <c r="BG83" s="148"/>
      <c r="BH83" s="149"/>
      <c r="BI83" s="149"/>
      <c r="BJ83" s="149"/>
      <c r="BK83" s="149"/>
      <c r="BL83" s="149"/>
      <c r="BM83" s="150"/>
      <c r="BN83" s="291"/>
      <c r="BO83" s="280">
        <v>4</v>
      </c>
      <c r="BP83" s="152"/>
      <c r="BQ83" s="306"/>
    </row>
    <row r="84" spans="1:69" ht="12.75">
      <c r="A84" s="215" t="s">
        <v>46</v>
      </c>
      <c r="B84" s="245" t="s">
        <v>301</v>
      </c>
      <c r="C84" s="323">
        <f t="shared" si="52"/>
        <v>96</v>
      </c>
      <c r="D84" s="323">
        <f t="shared" si="53"/>
        <v>44</v>
      </c>
      <c r="E84" s="323">
        <f t="shared" si="54"/>
        <v>52</v>
      </c>
      <c r="F84" s="323">
        <f t="shared" si="55"/>
        <v>28</v>
      </c>
      <c r="G84" s="323">
        <f t="shared" si="56"/>
        <v>10</v>
      </c>
      <c r="H84" s="323">
        <f t="shared" si="57"/>
        <v>14</v>
      </c>
      <c r="I84" s="323">
        <f t="shared" si="58"/>
        <v>0</v>
      </c>
      <c r="J84" s="148"/>
      <c r="K84" s="149"/>
      <c r="L84" s="149"/>
      <c r="M84" s="149"/>
      <c r="N84" s="149"/>
      <c r="O84" s="149"/>
      <c r="P84" s="150"/>
      <c r="Q84" s="148"/>
      <c r="R84" s="149"/>
      <c r="S84" s="149"/>
      <c r="T84" s="149"/>
      <c r="U84" s="149"/>
      <c r="V84" s="149"/>
      <c r="W84" s="151"/>
      <c r="X84" s="148">
        <v>96</v>
      </c>
      <c r="Y84" s="149">
        <v>44</v>
      </c>
      <c r="Z84" s="149">
        <v>52</v>
      </c>
      <c r="AA84" s="149">
        <v>28</v>
      </c>
      <c r="AB84" s="149">
        <v>10</v>
      </c>
      <c r="AC84" s="149">
        <v>14</v>
      </c>
      <c r="AD84" s="150"/>
      <c r="AE84" s="148"/>
      <c r="AF84" s="149"/>
      <c r="AG84" s="149"/>
      <c r="AH84" s="149"/>
      <c r="AI84" s="149"/>
      <c r="AJ84" s="149"/>
      <c r="AK84" s="151"/>
      <c r="AL84" s="148"/>
      <c r="AM84" s="149"/>
      <c r="AN84" s="149"/>
      <c r="AO84" s="149"/>
      <c r="AP84" s="149"/>
      <c r="AQ84" s="149"/>
      <c r="AR84" s="151"/>
      <c r="AS84" s="148"/>
      <c r="AT84" s="149"/>
      <c r="AU84" s="149"/>
      <c r="AV84" s="149"/>
      <c r="AW84" s="149"/>
      <c r="AX84" s="149"/>
      <c r="AY84" s="151"/>
      <c r="AZ84" s="148"/>
      <c r="BA84" s="149"/>
      <c r="BB84" s="149"/>
      <c r="BC84" s="149"/>
      <c r="BD84" s="149"/>
      <c r="BE84" s="149"/>
      <c r="BF84" s="151"/>
      <c r="BG84" s="148"/>
      <c r="BH84" s="149"/>
      <c r="BI84" s="149"/>
      <c r="BJ84" s="149"/>
      <c r="BK84" s="149"/>
      <c r="BL84" s="149"/>
      <c r="BM84" s="150"/>
      <c r="BN84" s="291"/>
      <c r="BO84" s="280"/>
      <c r="BP84" s="152">
        <v>3</v>
      </c>
      <c r="BQ84" s="306"/>
    </row>
    <row r="85" spans="1:69" ht="12.75">
      <c r="A85" s="215" t="s">
        <v>138</v>
      </c>
      <c r="B85" s="245" t="s">
        <v>387</v>
      </c>
      <c r="C85" s="323">
        <f t="shared" si="52"/>
        <v>236</v>
      </c>
      <c r="D85" s="323">
        <f t="shared" si="53"/>
        <v>66</v>
      </c>
      <c r="E85" s="323">
        <f t="shared" si="54"/>
        <v>170</v>
      </c>
      <c r="F85" s="323">
        <f t="shared" si="55"/>
        <v>24</v>
      </c>
      <c r="G85" s="323">
        <f t="shared" si="56"/>
        <v>40</v>
      </c>
      <c r="H85" s="323">
        <f t="shared" si="57"/>
        <v>106</v>
      </c>
      <c r="I85" s="323">
        <f t="shared" si="58"/>
        <v>0</v>
      </c>
      <c r="J85" s="148"/>
      <c r="K85" s="149"/>
      <c r="L85" s="149"/>
      <c r="M85" s="149"/>
      <c r="N85" s="149"/>
      <c r="O85" s="149"/>
      <c r="P85" s="150"/>
      <c r="Q85" s="148"/>
      <c r="R85" s="149"/>
      <c r="S85" s="149"/>
      <c r="T85" s="149"/>
      <c r="U85" s="149"/>
      <c r="V85" s="149"/>
      <c r="W85" s="151"/>
      <c r="X85" s="148"/>
      <c r="Y85" s="149"/>
      <c r="Z85" s="149"/>
      <c r="AA85" s="149"/>
      <c r="AB85" s="149"/>
      <c r="AC85" s="149"/>
      <c r="AD85" s="150"/>
      <c r="AE85" s="148"/>
      <c r="AF85" s="149"/>
      <c r="AG85" s="149"/>
      <c r="AH85" s="149"/>
      <c r="AI85" s="149"/>
      <c r="AJ85" s="149"/>
      <c r="AK85" s="151"/>
      <c r="AL85" s="148"/>
      <c r="AM85" s="149"/>
      <c r="AN85" s="149"/>
      <c r="AO85" s="149"/>
      <c r="AP85" s="149"/>
      <c r="AQ85" s="149"/>
      <c r="AR85" s="151"/>
      <c r="AS85" s="148">
        <v>236</v>
      </c>
      <c r="AT85" s="149">
        <v>66</v>
      </c>
      <c r="AU85" s="149">
        <v>170</v>
      </c>
      <c r="AV85" s="149">
        <v>24</v>
      </c>
      <c r="AW85" s="149">
        <v>40</v>
      </c>
      <c r="AX85" s="149">
        <v>106</v>
      </c>
      <c r="AY85" s="151"/>
      <c r="AZ85" s="148"/>
      <c r="BA85" s="149"/>
      <c r="BB85" s="149"/>
      <c r="BC85" s="149"/>
      <c r="BD85" s="149"/>
      <c r="BE85" s="149"/>
      <c r="BF85" s="151"/>
      <c r="BG85" s="148"/>
      <c r="BH85" s="149"/>
      <c r="BI85" s="149"/>
      <c r="BJ85" s="149"/>
      <c r="BK85" s="149"/>
      <c r="BL85" s="149"/>
      <c r="BM85" s="150"/>
      <c r="BN85" s="291"/>
      <c r="BO85" s="280">
        <v>6</v>
      </c>
      <c r="BP85" s="152"/>
      <c r="BQ85" s="306"/>
    </row>
    <row r="86" spans="1:69" ht="12.75">
      <c r="A86" s="215" t="s">
        <v>333</v>
      </c>
      <c r="B86" s="245" t="s">
        <v>339</v>
      </c>
      <c r="C86" s="323">
        <f t="shared" si="52"/>
        <v>236</v>
      </c>
      <c r="D86" s="323">
        <f t="shared" si="53"/>
        <v>66</v>
      </c>
      <c r="E86" s="323">
        <f t="shared" si="54"/>
        <v>170</v>
      </c>
      <c r="F86" s="323">
        <f t="shared" si="55"/>
        <v>24</v>
      </c>
      <c r="G86" s="323">
        <f t="shared" si="56"/>
        <v>40</v>
      </c>
      <c r="H86" s="323">
        <f t="shared" si="57"/>
        <v>106</v>
      </c>
      <c r="I86" s="323">
        <f t="shared" si="58"/>
        <v>20</v>
      </c>
      <c r="J86" s="148"/>
      <c r="K86" s="149"/>
      <c r="L86" s="149"/>
      <c r="M86" s="149"/>
      <c r="N86" s="149"/>
      <c r="O86" s="149"/>
      <c r="P86" s="150"/>
      <c r="Q86" s="148"/>
      <c r="R86" s="149"/>
      <c r="S86" s="149"/>
      <c r="T86" s="149"/>
      <c r="U86" s="149"/>
      <c r="V86" s="149"/>
      <c r="W86" s="151"/>
      <c r="X86" s="148"/>
      <c r="Y86" s="149"/>
      <c r="Z86" s="149"/>
      <c r="AA86" s="149"/>
      <c r="AB86" s="149"/>
      <c r="AC86" s="149"/>
      <c r="AD86" s="150"/>
      <c r="AE86" s="148"/>
      <c r="AF86" s="149"/>
      <c r="AG86" s="149"/>
      <c r="AH86" s="149"/>
      <c r="AI86" s="149"/>
      <c r="AJ86" s="149"/>
      <c r="AK86" s="151"/>
      <c r="AL86" s="148"/>
      <c r="AM86" s="149"/>
      <c r="AN86" s="149"/>
      <c r="AO86" s="149"/>
      <c r="AP86" s="149"/>
      <c r="AQ86" s="149"/>
      <c r="AR86" s="151"/>
      <c r="AS86" s="148"/>
      <c r="AT86" s="149"/>
      <c r="AU86" s="149"/>
      <c r="AV86" s="149"/>
      <c r="AW86" s="149"/>
      <c r="AX86" s="149"/>
      <c r="AY86" s="151"/>
      <c r="AZ86" s="148">
        <v>236</v>
      </c>
      <c r="BA86" s="149">
        <v>66</v>
      </c>
      <c r="BB86" s="149">
        <v>170</v>
      </c>
      <c r="BC86" s="149">
        <v>24</v>
      </c>
      <c r="BD86" s="149">
        <v>40</v>
      </c>
      <c r="BE86" s="149">
        <v>106</v>
      </c>
      <c r="BF86" s="151">
        <v>20</v>
      </c>
      <c r="BG86" s="148"/>
      <c r="BH86" s="149"/>
      <c r="BI86" s="149"/>
      <c r="BJ86" s="149"/>
      <c r="BK86" s="149"/>
      <c r="BL86" s="149"/>
      <c r="BM86" s="150"/>
      <c r="BN86" s="291"/>
      <c r="BO86" s="280"/>
      <c r="BP86" s="152"/>
      <c r="BQ86" s="306">
        <v>7</v>
      </c>
    </row>
    <row r="87" spans="1:69" ht="13.5" thickBot="1">
      <c r="A87" s="215" t="s">
        <v>332</v>
      </c>
      <c r="B87" s="246" t="s">
        <v>302</v>
      </c>
      <c r="C87" s="323">
        <f t="shared" si="52"/>
        <v>160</v>
      </c>
      <c r="D87" s="323">
        <f t="shared" si="53"/>
        <v>78</v>
      </c>
      <c r="E87" s="323">
        <f t="shared" si="54"/>
        <v>82</v>
      </c>
      <c r="F87" s="323">
        <f t="shared" si="55"/>
        <v>50</v>
      </c>
      <c r="G87" s="323">
        <f t="shared" si="56"/>
        <v>32</v>
      </c>
      <c r="H87" s="323">
        <f t="shared" si="57"/>
        <v>0</v>
      </c>
      <c r="I87" s="323">
        <f t="shared" si="58"/>
        <v>0</v>
      </c>
      <c r="J87" s="217"/>
      <c r="K87" s="218"/>
      <c r="L87" s="218"/>
      <c r="M87" s="218"/>
      <c r="N87" s="218"/>
      <c r="O87" s="218"/>
      <c r="P87" s="219"/>
      <c r="Q87" s="217"/>
      <c r="R87" s="218"/>
      <c r="S87" s="218"/>
      <c r="T87" s="218"/>
      <c r="U87" s="218"/>
      <c r="V87" s="218"/>
      <c r="W87" s="220"/>
      <c r="X87" s="217">
        <v>160</v>
      </c>
      <c r="Y87" s="218">
        <v>78</v>
      </c>
      <c r="Z87" s="218">
        <v>82</v>
      </c>
      <c r="AA87" s="218">
        <v>50</v>
      </c>
      <c r="AB87" s="218">
        <v>32</v>
      </c>
      <c r="AC87" s="218"/>
      <c r="AD87" s="219"/>
      <c r="AE87" s="217"/>
      <c r="AF87" s="218"/>
      <c r="AG87" s="218"/>
      <c r="AH87" s="218"/>
      <c r="AI87" s="218"/>
      <c r="AJ87" s="218"/>
      <c r="AK87" s="220"/>
      <c r="AL87" s="217"/>
      <c r="AM87" s="218"/>
      <c r="AN87" s="218"/>
      <c r="AO87" s="218"/>
      <c r="AP87" s="218"/>
      <c r="AQ87" s="218"/>
      <c r="AR87" s="220"/>
      <c r="AS87" s="217"/>
      <c r="AT87" s="218"/>
      <c r="AU87" s="218"/>
      <c r="AV87" s="218"/>
      <c r="AW87" s="218"/>
      <c r="AX87" s="218"/>
      <c r="AY87" s="220"/>
      <c r="AZ87" s="217"/>
      <c r="BA87" s="218"/>
      <c r="BB87" s="218"/>
      <c r="BC87" s="218"/>
      <c r="BD87" s="218"/>
      <c r="BE87" s="218"/>
      <c r="BF87" s="220"/>
      <c r="BG87" s="217"/>
      <c r="BH87" s="218"/>
      <c r="BI87" s="218"/>
      <c r="BJ87" s="218"/>
      <c r="BK87" s="218"/>
      <c r="BL87" s="218"/>
      <c r="BM87" s="219"/>
      <c r="BN87" s="292"/>
      <c r="BO87" s="281">
        <v>3</v>
      </c>
      <c r="BP87" s="221"/>
      <c r="BQ87" s="307"/>
    </row>
    <row r="88" spans="1:70" ht="27" thickBot="1" thickTop="1">
      <c r="A88" s="222"/>
      <c r="B88" s="247" t="s">
        <v>107</v>
      </c>
      <c r="C88" s="242" t="s">
        <v>102</v>
      </c>
      <c r="D88" s="223"/>
      <c r="E88" s="223">
        <v>828</v>
      </c>
      <c r="F88" s="223" t="s">
        <v>103</v>
      </c>
      <c r="G88" s="224"/>
      <c r="H88" s="429">
        <v>23</v>
      </c>
      <c r="I88" s="430"/>
      <c r="J88" s="372" t="s">
        <v>102</v>
      </c>
      <c r="K88" s="373"/>
      <c r="L88" s="225"/>
      <c r="M88" s="225" t="s">
        <v>103</v>
      </c>
      <c r="N88" s="225"/>
      <c r="O88" s="374"/>
      <c r="P88" s="375"/>
      <c r="Q88" s="372" t="s">
        <v>102</v>
      </c>
      <c r="R88" s="373"/>
      <c r="S88" s="225"/>
      <c r="T88" s="225" t="s">
        <v>103</v>
      </c>
      <c r="U88" s="225"/>
      <c r="V88" s="374"/>
      <c r="W88" s="375"/>
      <c r="X88" s="372" t="s">
        <v>102</v>
      </c>
      <c r="Y88" s="373"/>
      <c r="Z88" s="225"/>
      <c r="AA88" s="225" t="s">
        <v>103</v>
      </c>
      <c r="AB88" s="225"/>
      <c r="AC88" s="374"/>
      <c r="AD88" s="375"/>
      <c r="AE88" s="372" t="s">
        <v>102</v>
      </c>
      <c r="AF88" s="373"/>
      <c r="AG88" s="225">
        <v>360</v>
      </c>
      <c r="AH88" s="225" t="s">
        <v>103</v>
      </c>
      <c r="AI88" s="225"/>
      <c r="AJ88" s="374">
        <v>10</v>
      </c>
      <c r="AK88" s="375"/>
      <c r="AL88" s="372" t="s">
        <v>102</v>
      </c>
      <c r="AM88" s="373"/>
      <c r="AN88" s="225"/>
      <c r="AO88" s="225" t="s">
        <v>103</v>
      </c>
      <c r="AP88" s="225"/>
      <c r="AQ88" s="374"/>
      <c r="AR88" s="375"/>
      <c r="AS88" s="372" t="s">
        <v>102</v>
      </c>
      <c r="AT88" s="373"/>
      <c r="AU88" s="225">
        <v>324</v>
      </c>
      <c r="AV88" s="225" t="s">
        <v>103</v>
      </c>
      <c r="AW88" s="225"/>
      <c r="AX88" s="374">
        <v>9</v>
      </c>
      <c r="AY88" s="375"/>
      <c r="AZ88" s="372" t="s">
        <v>102</v>
      </c>
      <c r="BA88" s="373"/>
      <c r="BB88" s="225"/>
      <c r="BC88" s="225" t="s">
        <v>103</v>
      </c>
      <c r="BD88" s="225"/>
      <c r="BE88" s="374"/>
      <c r="BF88" s="375"/>
      <c r="BG88" s="372" t="s">
        <v>102</v>
      </c>
      <c r="BH88" s="373"/>
      <c r="BI88" s="225"/>
      <c r="BJ88" s="225" t="s">
        <v>103</v>
      </c>
      <c r="BK88" s="225"/>
      <c r="BL88" s="374"/>
      <c r="BM88" s="526"/>
      <c r="BN88" s="114"/>
      <c r="BO88" s="325"/>
      <c r="BP88" s="325"/>
      <c r="BQ88" s="326"/>
      <c r="BR88" s="326"/>
    </row>
    <row r="89" spans="1:70" ht="13.5" thickBot="1">
      <c r="A89" s="202"/>
      <c r="B89" s="248" t="s">
        <v>66</v>
      </c>
      <c r="C89" s="243" t="s">
        <v>102</v>
      </c>
      <c r="D89" s="67"/>
      <c r="E89" s="67">
        <v>180</v>
      </c>
      <c r="F89" s="67" t="s">
        <v>103</v>
      </c>
      <c r="G89" s="67"/>
      <c r="H89" s="427">
        <v>5</v>
      </c>
      <c r="I89" s="428"/>
      <c r="J89" s="431" t="s">
        <v>102</v>
      </c>
      <c r="K89" s="432"/>
      <c r="L89" s="155"/>
      <c r="M89" s="155" t="s">
        <v>103</v>
      </c>
      <c r="N89" s="155"/>
      <c r="O89" s="376"/>
      <c r="P89" s="444"/>
      <c r="Q89" s="431" t="s">
        <v>102</v>
      </c>
      <c r="R89" s="432"/>
      <c r="S89" s="155"/>
      <c r="T89" s="155" t="s">
        <v>103</v>
      </c>
      <c r="U89" s="155"/>
      <c r="V89" s="376"/>
      <c r="W89" s="444"/>
      <c r="X89" s="431" t="s">
        <v>102</v>
      </c>
      <c r="Y89" s="432"/>
      <c r="Z89" s="155"/>
      <c r="AA89" s="155" t="s">
        <v>103</v>
      </c>
      <c r="AB89" s="155"/>
      <c r="AC89" s="376"/>
      <c r="AD89" s="444"/>
      <c r="AE89" s="431" t="s">
        <v>102</v>
      </c>
      <c r="AF89" s="432"/>
      <c r="AG89" s="155"/>
      <c r="AH89" s="155" t="s">
        <v>103</v>
      </c>
      <c r="AI89" s="155"/>
      <c r="AJ89" s="376"/>
      <c r="AK89" s="444"/>
      <c r="AL89" s="431" t="s">
        <v>102</v>
      </c>
      <c r="AM89" s="432"/>
      <c r="AN89" s="155">
        <v>216</v>
      </c>
      <c r="AO89" s="155" t="s">
        <v>103</v>
      </c>
      <c r="AP89" s="155"/>
      <c r="AQ89" s="376">
        <v>6</v>
      </c>
      <c r="AR89" s="444"/>
      <c r="AS89" s="431" t="s">
        <v>102</v>
      </c>
      <c r="AT89" s="432"/>
      <c r="AU89" s="155"/>
      <c r="AV89" s="155" t="s">
        <v>103</v>
      </c>
      <c r="AW89" s="155"/>
      <c r="AX89" s="376"/>
      <c r="AY89" s="444"/>
      <c r="AZ89" s="431" t="s">
        <v>102</v>
      </c>
      <c r="BA89" s="432"/>
      <c r="BB89" s="155"/>
      <c r="BC89" s="155" t="s">
        <v>103</v>
      </c>
      <c r="BD89" s="155"/>
      <c r="BE89" s="376"/>
      <c r="BF89" s="444"/>
      <c r="BG89" s="431" t="s">
        <v>102</v>
      </c>
      <c r="BH89" s="432"/>
      <c r="BI89" s="155"/>
      <c r="BJ89" s="155" t="s">
        <v>103</v>
      </c>
      <c r="BK89" s="155"/>
      <c r="BL89" s="376"/>
      <c r="BM89" s="377"/>
      <c r="BN89" s="114"/>
      <c r="BO89" s="325"/>
      <c r="BP89" s="325"/>
      <c r="BQ89" s="326"/>
      <c r="BR89" s="326"/>
    </row>
    <row r="90" spans="1:70" ht="12.75">
      <c r="A90" s="204"/>
      <c r="B90" s="249" t="s">
        <v>111</v>
      </c>
      <c r="C90" s="244" t="s">
        <v>102</v>
      </c>
      <c r="D90" s="76"/>
      <c r="E90" s="155">
        <v>180</v>
      </c>
      <c r="F90" s="76" t="s">
        <v>103</v>
      </c>
      <c r="G90" s="76"/>
      <c r="H90" s="445">
        <v>5</v>
      </c>
      <c r="I90" s="446"/>
      <c r="J90" s="378" t="s">
        <v>102</v>
      </c>
      <c r="K90" s="379"/>
      <c r="L90" s="155"/>
      <c r="M90" s="76" t="s">
        <v>103</v>
      </c>
      <c r="N90" s="76"/>
      <c r="O90" s="376"/>
      <c r="P90" s="444"/>
      <c r="Q90" s="378" t="s">
        <v>102</v>
      </c>
      <c r="R90" s="379"/>
      <c r="S90" s="155"/>
      <c r="T90" s="76" t="s">
        <v>103</v>
      </c>
      <c r="U90" s="76"/>
      <c r="V90" s="376"/>
      <c r="W90" s="444"/>
      <c r="X90" s="378" t="s">
        <v>102</v>
      </c>
      <c r="Y90" s="379"/>
      <c r="Z90" s="155"/>
      <c r="AA90" s="76" t="s">
        <v>103</v>
      </c>
      <c r="AB90" s="76"/>
      <c r="AC90" s="376"/>
      <c r="AD90" s="444"/>
      <c r="AE90" s="378" t="s">
        <v>102</v>
      </c>
      <c r="AF90" s="379"/>
      <c r="AG90" s="155"/>
      <c r="AH90" s="76" t="s">
        <v>103</v>
      </c>
      <c r="AI90" s="76"/>
      <c r="AJ90" s="376"/>
      <c r="AK90" s="444"/>
      <c r="AL90" s="378" t="s">
        <v>102</v>
      </c>
      <c r="AM90" s="379"/>
      <c r="AN90" s="155">
        <v>216</v>
      </c>
      <c r="AO90" s="76" t="s">
        <v>103</v>
      </c>
      <c r="AP90" s="76"/>
      <c r="AQ90" s="376">
        <v>6</v>
      </c>
      <c r="AR90" s="444"/>
      <c r="AS90" s="378" t="s">
        <v>102</v>
      </c>
      <c r="AT90" s="379"/>
      <c r="AU90" s="155"/>
      <c r="AV90" s="76" t="s">
        <v>103</v>
      </c>
      <c r="AW90" s="76"/>
      <c r="AX90" s="376"/>
      <c r="AY90" s="444"/>
      <c r="AZ90" s="378" t="s">
        <v>102</v>
      </c>
      <c r="BA90" s="379"/>
      <c r="BB90" s="155"/>
      <c r="BC90" s="76" t="s">
        <v>103</v>
      </c>
      <c r="BD90" s="76"/>
      <c r="BE90" s="376"/>
      <c r="BF90" s="444"/>
      <c r="BG90" s="378" t="s">
        <v>102</v>
      </c>
      <c r="BH90" s="379"/>
      <c r="BI90" s="155"/>
      <c r="BJ90" s="76" t="s">
        <v>103</v>
      </c>
      <c r="BK90" s="76"/>
      <c r="BL90" s="376"/>
      <c r="BM90" s="377"/>
      <c r="BN90" s="114"/>
      <c r="BO90" s="325"/>
      <c r="BP90" s="325"/>
      <c r="BQ90" s="326"/>
      <c r="BR90" s="326"/>
    </row>
    <row r="91" spans="1:70" ht="13.5" thickBot="1">
      <c r="A91" s="204"/>
      <c r="B91" s="249" t="s">
        <v>112</v>
      </c>
      <c r="C91" s="244" t="s">
        <v>102</v>
      </c>
      <c r="D91" s="76"/>
      <c r="E91" s="155"/>
      <c r="F91" s="76" t="s">
        <v>103</v>
      </c>
      <c r="G91" s="76"/>
      <c r="H91" s="527"/>
      <c r="I91" s="528"/>
      <c r="J91" s="378" t="s">
        <v>102</v>
      </c>
      <c r="K91" s="379"/>
      <c r="L91" s="155"/>
      <c r="M91" s="76" t="s">
        <v>103</v>
      </c>
      <c r="N91" s="76"/>
      <c r="O91" s="376"/>
      <c r="P91" s="444"/>
      <c r="Q91" s="378" t="s">
        <v>102</v>
      </c>
      <c r="R91" s="379"/>
      <c r="S91" s="155"/>
      <c r="T91" s="76" t="s">
        <v>103</v>
      </c>
      <c r="U91" s="76"/>
      <c r="V91" s="376"/>
      <c r="W91" s="444"/>
      <c r="X91" s="378" t="s">
        <v>102</v>
      </c>
      <c r="Y91" s="379"/>
      <c r="Z91" s="155"/>
      <c r="AA91" s="76" t="s">
        <v>103</v>
      </c>
      <c r="AB91" s="76"/>
      <c r="AC91" s="376"/>
      <c r="AD91" s="444"/>
      <c r="AE91" s="378" t="s">
        <v>102</v>
      </c>
      <c r="AF91" s="379"/>
      <c r="AG91" s="155"/>
      <c r="AH91" s="76" t="s">
        <v>103</v>
      </c>
      <c r="AI91" s="76"/>
      <c r="AJ91" s="376"/>
      <c r="AK91" s="444"/>
      <c r="AL91" s="378" t="s">
        <v>102</v>
      </c>
      <c r="AM91" s="379"/>
      <c r="AN91" s="155"/>
      <c r="AO91" s="76" t="s">
        <v>103</v>
      </c>
      <c r="AP91" s="76"/>
      <c r="AQ91" s="376"/>
      <c r="AR91" s="444"/>
      <c r="AS91" s="378" t="s">
        <v>102</v>
      </c>
      <c r="AT91" s="379"/>
      <c r="AU91" s="155"/>
      <c r="AV91" s="76" t="s">
        <v>103</v>
      </c>
      <c r="AW91" s="76"/>
      <c r="AX91" s="376"/>
      <c r="AY91" s="444"/>
      <c r="AZ91" s="378" t="s">
        <v>102</v>
      </c>
      <c r="BA91" s="379"/>
      <c r="BB91" s="155"/>
      <c r="BC91" s="76" t="s">
        <v>103</v>
      </c>
      <c r="BD91" s="76"/>
      <c r="BE91" s="376"/>
      <c r="BF91" s="444"/>
      <c r="BG91" s="378" t="s">
        <v>102</v>
      </c>
      <c r="BH91" s="379"/>
      <c r="BI91" s="155"/>
      <c r="BJ91" s="76" t="s">
        <v>103</v>
      </c>
      <c r="BK91" s="76"/>
      <c r="BL91" s="376"/>
      <c r="BM91" s="377"/>
      <c r="BN91" s="114"/>
      <c r="BO91" s="325"/>
      <c r="BP91" s="325"/>
      <c r="BQ91" s="326"/>
      <c r="BR91" s="326"/>
    </row>
    <row r="92" spans="1:70" ht="26.25" thickBot="1">
      <c r="A92" s="202"/>
      <c r="B92" s="248" t="s">
        <v>113</v>
      </c>
      <c r="C92" s="243" t="s">
        <v>102</v>
      </c>
      <c r="D92" s="67"/>
      <c r="E92" s="67">
        <v>648</v>
      </c>
      <c r="F92" s="67" t="s">
        <v>103</v>
      </c>
      <c r="G92" s="67"/>
      <c r="H92" s="427">
        <v>18</v>
      </c>
      <c r="I92" s="428"/>
      <c r="J92" s="431" t="s">
        <v>102</v>
      </c>
      <c r="K92" s="432"/>
      <c r="L92" s="155"/>
      <c r="M92" s="155" t="s">
        <v>103</v>
      </c>
      <c r="N92" s="155"/>
      <c r="O92" s="376"/>
      <c r="P92" s="444"/>
      <c r="Q92" s="431" t="s">
        <v>102</v>
      </c>
      <c r="R92" s="432"/>
      <c r="S92" s="155"/>
      <c r="T92" s="155" t="s">
        <v>103</v>
      </c>
      <c r="U92" s="155"/>
      <c r="V92" s="376"/>
      <c r="W92" s="444"/>
      <c r="X92" s="431" t="s">
        <v>102</v>
      </c>
      <c r="Y92" s="432"/>
      <c r="Z92" s="155"/>
      <c r="AA92" s="155" t="s">
        <v>103</v>
      </c>
      <c r="AB92" s="155"/>
      <c r="AC92" s="376"/>
      <c r="AD92" s="444"/>
      <c r="AE92" s="431" t="s">
        <v>102</v>
      </c>
      <c r="AF92" s="432"/>
      <c r="AG92" s="155">
        <v>360</v>
      </c>
      <c r="AH92" s="155" t="s">
        <v>103</v>
      </c>
      <c r="AI92" s="155"/>
      <c r="AJ92" s="376">
        <v>10</v>
      </c>
      <c r="AK92" s="444"/>
      <c r="AL92" s="431" t="s">
        <v>102</v>
      </c>
      <c r="AM92" s="432"/>
      <c r="AN92" s="155"/>
      <c r="AO92" s="155" t="s">
        <v>103</v>
      </c>
      <c r="AP92" s="155"/>
      <c r="AQ92" s="376"/>
      <c r="AR92" s="444"/>
      <c r="AS92" s="431" t="s">
        <v>102</v>
      </c>
      <c r="AT92" s="432"/>
      <c r="AU92" s="155">
        <v>324</v>
      </c>
      <c r="AV92" s="155" t="s">
        <v>103</v>
      </c>
      <c r="AW92" s="155"/>
      <c r="AX92" s="376">
        <v>9</v>
      </c>
      <c r="AY92" s="444"/>
      <c r="AZ92" s="431" t="s">
        <v>102</v>
      </c>
      <c r="BA92" s="432"/>
      <c r="BB92" s="155"/>
      <c r="BC92" s="155" t="s">
        <v>103</v>
      </c>
      <c r="BD92" s="155"/>
      <c r="BE92" s="376"/>
      <c r="BF92" s="444"/>
      <c r="BG92" s="431" t="s">
        <v>102</v>
      </c>
      <c r="BH92" s="432"/>
      <c r="BI92" s="155"/>
      <c r="BJ92" s="155" t="s">
        <v>103</v>
      </c>
      <c r="BK92" s="155"/>
      <c r="BL92" s="376"/>
      <c r="BM92" s="377"/>
      <c r="BN92" s="114"/>
      <c r="BO92" s="325"/>
      <c r="BP92" s="325"/>
      <c r="BQ92" s="326"/>
      <c r="BR92" s="326"/>
    </row>
    <row r="93" spans="1:70" ht="12.75">
      <c r="A93" s="204"/>
      <c r="B93" s="249" t="s">
        <v>111</v>
      </c>
      <c r="C93" s="244" t="s">
        <v>102</v>
      </c>
      <c r="D93" s="76"/>
      <c r="E93" s="155">
        <v>648</v>
      </c>
      <c r="F93" s="76" t="s">
        <v>103</v>
      </c>
      <c r="G93" s="76"/>
      <c r="H93" s="445">
        <v>18</v>
      </c>
      <c r="I93" s="446"/>
      <c r="J93" s="378" t="s">
        <v>102</v>
      </c>
      <c r="K93" s="379"/>
      <c r="L93" s="155"/>
      <c r="M93" s="76" t="s">
        <v>103</v>
      </c>
      <c r="N93" s="76"/>
      <c r="O93" s="376"/>
      <c r="P93" s="444"/>
      <c r="Q93" s="378" t="s">
        <v>102</v>
      </c>
      <c r="R93" s="379"/>
      <c r="S93" s="155"/>
      <c r="T93" s="76" t="s">
        <v>103</v>
      </c>
      <c r="U93" s="76"/>
      <c r="V93" s="376"/>
      <c r="W93" s="444"/>
      <c r="X93" s="378" t="s">
        <v>102</v>
      </c>
      <c r="Y93" s="379"/>
      <c r="Z93" s="155"/>
      <c r="AA93" s="76" t="s">
        <v>103</v>
      </c>
      <c r="AB93" s="76"/>
      <c r="AC93" s="376"/>
      <c r="AD93" s="444"/>
      <c r="AE93" s="378" t="s">
        <v>102</v>
      </c>
      <c r="AF93" s="379"/>
      <c r="AG93" s="155">
        <v>360</v>
      </c>
      <c r="AH93" s="76" t="s">
        <v>103</v>
      </c>
      <c r="AI93" s="76"/>
      <c r="AJ93" s="376">
        <v>10</v>
      </c>
      <c r="AK93" s="444"/>
      <c r="AL93" s="378" t="s">
        <v>102</v>
      </c>
      <c r="AM93" s="379"/>
      <c r="AN93" s="155"/>
      <c r="AO93" s="76" t="s">
        <v>103</v>
      </c>
      <c r="AP93" s="76"/>
      <c r="AQ93" s="376"/>
      <c r="AR93" s="444"/>
      <c r="AS93" s="378" t="s">
        <v>102</v>
      </c>
      <c r="AT93" s="379"/>
      <c r="AU93" s="155">
        <v>324</v>
      </c>
      <c r="AV93" s="76" t="s">
        <v>103</v>
      </c>
      <c r="AW93" s="76"/>
      <c r="AX93" s="376">
        <v>9</v>
      </c>
      <c r="AY93" s="444"/>
      <c r="AZ93" s="378" t="s">
        <v>102</v>
      </c>
      <c r="BA93" s="379"/>
      <c r="BB93" s="155"/>
      <c r="BC93" s="76" t="s">
        <v>103</v>
      </c>
      <c r="BD93" s="76"/>
      <c r="BE93" s="376"/>
      <c r="BF93" s="444"/>
      <c r="BG93" s="378" t="s">
        <v>102</v>
      </c>
      <c r="BH93" s="379"/>
      <c r="BI93" s="155"/>
      <c r="BJ93" s="76" t="s">
        <v>103</v>
      </c>
      <c r="BK93" s="76"/>
      <c r="BL93" s="376"/>
      <c r="BM93" s="377"/>
      <c r="BN93" s="114"/>
      <c r="BO93" s="325"/>
      <c r="BP93" s="325"/>
      <c r="BQ93" s="326"/>
      <c r="BR93" s="326"/>
    </row>
    <row r="94" spans="1:70" ht="13.5" thickBot="1">
      <c r="A94" s="204"/>
      <c r="B94" s="249" t="s">
        <v>112</v>
      </c>
      <c r="C94" s="244" t="s">
        <v>102</v>
      </c>
      <c r="D94" s="76"/>
      <c r="E94" s="155"/>
      <c r="F94" s="76" t="s">
        <v>103</v>
      </c>
      <c r="G94" s="76"/>
      <c r="H94" s="527"/>
      <c r="I94" s="528"/>
      <c r="J94" s="401" t="s">
        <v>102</v>
      </c>
      <c r="K94" s="403"/>
      <c r="L94" s="168"/>
      <c r="M94" s="169" t="s">
        <v>103</v>
      </c>
      <c r="N94" s="169"/>
      <c r="O94" s="480"/>
      <c r="P94" s="481"/>
      <c r="Q94" s="401" t="s">
        <v>102</v>
      </c>
      <c r="R94" s="403"/>
      <c r="S94" s="168"/>
      <c r="T94" s="169" t="s">
        <v>103</v>
      </c>
      <c r="U94" s="169"/>
      <c r="V94" s="480"/>
      <c r="W94" s="481"/>
      <c r="X94" s="401" t="s">
        <v>102</v>
      </c>
      <c r="Y94" s="403"/>
      <c r="Z94" s="168"/>
      <c r="AA94" s="169" t="s">
        <v>103</v>
      </c>
      <c r="AB94" s="169"/>
      <c r="AC94" s="480"/>
      <c r="AD94" s="481"/>
      <c r="AE94" s="401" t="s">
        <v>102</v>
      </c>
      <c r="AF94" s="403"/>
      <c r="AG94" s="168"/>
      <c r="AH94" s="169" t="s">
        <v>103</v>
      </c>
      <c r="AI94" s="169"/>
      <c r="AJ94" s="480"/>
      <c r="AK94" s="481"/>
      <c r="AL94" s="401" t="s">
        <v>102</v>
      </c>
      <c r="AM94" s="403"/>
      <c r="AN94" s="168"/>
      <c r="AO94" s="169" t="s">
        <v>103</v>
      </c>
      <c r="AP94" s="169"/>
      <c r="AQ94" s="480"/>
      <c r="AR94" s="481"/>
      <c r="AS94" s="401" t="s">
        <v>102</v>
      </c>
      <c r="AT94" s="403"/>
      <c r="AU94" s="168"/>
      <c r="AV94" s="169" t="s">
        <v>103</v>
      </c>
      <c r="AW94" s="169"/>
      <c r="AX94" s="480"/>
      <c r="AY94" s="481"/>
      <c r="AZ94" s="401" t="s">
        <v>102</v>
      </c>
      <c r="BA94" s="403"/>
      <c r="BB94" s="168"/>
      <c r="BC94" s="169" t="s">
        <v>103</v>
      </c>
      <c r="BD94" s="169"/>
      <c r="BE94" s="480"/>
      <c r="BF94" s="481"/>
      <c r="BG94" s="401" t="s">
        <v>102</v>
      </c>
      <c r="BH94" s="403"/>
      <c r="BI94" s="168"/>
      <c r="BJ94" s="169" t="s">
        <v>103</v>
      </c>
      <c r="BK94" s="169"/>
      <c r="BL94" s="480"/>
      <c r="BM94" s="511"/>
      <c r="BN94" s="114"/>
      <c r="BO94" s="325"/>
      <c r="BP94" s="325"/>
      <c r="BQ94" s="326"/>
      <c r="BR94" s="326"/>
    </row>
    <row r="95" spans="1:70" ht="13.5" thickBot="1">
      <c r="A95" s="202"/>
      <c r="B95" s="250" t="s">
        <v>114</v>
      </c>
      <c r="C95" s="156"/>
      <c r="D95" s="156"/>
      <c r="E95" s="157"/>
      <c r="F95" s="67" t="s">
        <v>103</v>
      </c>
      <c r="G95" s="67"/>
      <c r="H95" s="427" t="s">
        <v>109</v>
      </c>
      <c r="I95" s="428"/>
      <c r="J95" s="462"/>
      <c r="K95" s="463"/>
      <c r="L95" s="464"/>
      <c r="M95" s="67" t="s">
        <v>103</v>
      </c>
      <c r="N95" s="154"/>
      <c r="O95" s="465"/>
      <c r="P95" s="467"/>
      <c r="Q95" s="462"/>
      <c r="R95" s="463"/>
      <c r="S95" s="464"/>
      <c r="T95" s="67" t="s">
        <v>103</v>
      </c>
      <c r="U95" s="154"/>
      <c r="V95" s="465"/>
      <c r="W95" s="467"/>
      <c r="X95" s="462"/>
      <c r="Y95" s="463"/>
      <c r="Z95" s="464"/>
      <c r="AA95" s="67" t="s">
        <v>103</v>
      </c>
      <c r="AB95" s="154"/>
      <c r="AC95" s="465"/>
      <c r="AD95" s="467"/>
      <c r="AE95" s="462"/>
      <c r="AF95" s="463"/>
      <c r="AG95" s="464"/>
      <c r="AH95" s="67" t="s">
        <v>103</v>
      </c>
      <c r="AI95" s="154"/>
      <c r="AJ95" s="465"/>
      <c r="AK95" s="467"/>
      <c r="AL95" s="462"/>
      <c r="AM95" s="463"/>
      <c r="AN95" s="464"/>
      <c r="AO95" s="67" t="s">
        <v>103</v>
      </c>
      <c r="AP95" s="154"/>
      <c r="AQ95" s="465"/>
      <c r="AR95" s="467"/>
      <c r="AS95" s="462"/>
      <c r="AT95" s="463"/>
      <c r="AU95" s="464"/>
      <c r="AV95" s="67" t="s">
        <v>103</v>
      </c>
      <c r="AW95" s="154"/>
      <c r="AX95" s="465"/>
      <c r="AY95" s="467"/>
      <c r="AZ95" s="462"/>
      <c r="BA95" s="463"/>
      <c r="BB95" s="464"/>
      <c r="BC95" s="67" t="s">
        <v>103</v>
      </c>
      <c r="BD95" s="154"/>
      <c r="BE95" s="465"/>
      <c r="BF95" s="467"/>
      <c r="BG95" s="462"/>
      <c r="BH95" s="463"/>
      <c r="BI95" s="464"/>
      <c r="BJ95" s="67" t="s">
        <v>103</v>
      </c>
      <c r="BK95" s="154"/>
      <c r="BL95" s="465">
        <v>4</v>
      </c>
      <c r="BM95" s="466"/>
      <c r="BN95" s="114"/>
      <c r="BO95" s="325"/>
      <c r="BP95" s="325"/>
      <c r="BQ95" s="326"/>
      <c r="BR95" s="326"/>
    </row>
    <row r="96" spans="1:70" ht="13.5" thickBot="1">
      <c r="A96" s="202"/>
      <c r="B96" s="248" t="s">
        <v>115</v>
      </c>
      <c r="C96" s="156"/>
      <c r="D96" s="156"/>
      <c r="E96" s="157"/>
      <c r="F96" s="67" t="s">
        <v>103</v>
      </c>
      <c r="G96" s="67"/>
      <c r="H96" s="427" t="s">
        <v>108</v>
      </c>
      <c r="I96" s="428"/>
      <c r="J96" s="462"/>
      <c r="K96" s="463"/>
      <c r="L96" s="464"/>
      <c r="M96" s="67" t="s">
        <v>103</v>
      </c>
      <c r="N96" s="154"/>
      <c r="O96" s="465"/>
      <c r="P96" s="467"/>
      <c r="Q96" s="462"/>
      <c r="R96" s="463"/>
      <c r="S96" s="464"/>
      <c r="T96" s="67" t="s">
        <v>103</v>
      </c>
      <c r="U96" s="154"/>
      <c r="V96" s="465"/>
      <c r="W96" s="467"/>
      <c r="X96" s="462"/>
      <c r="Y96" s="463"/>
      <c r="Z96" s="464"/>
      <c r="AA96" s="67" t="s">
        <v>103</v>
      </c>
      <c r="AB96" s="154"/>
      <c r="AC96" s="465"/>
      <c r="AD96" s="467"/>
      <c r="AE96" s="462"/>
      <c r="AF96" s="463"/>
      <c r="AG96" s="464"/>
      <c r="AH96" s="67" t="s">
        <v>103</v>
      </c>
      <c r="AI96" s="154"/>
      <c r="AJ96" s="465"/>
      <c r="AK96" s="467"/>
      <c r="AL96" s="462"/>
      <c r="AM96" s="463"/>
      <c r="AN96" s="464"/>
      <c r="AO96" s="67" t="s">
        <v>103</v>
      </c>
      <c r="AP96" s="154"/>
      <c r="AQ96" s="465"/>
      <c r="AR96" s="467"/>
      <c r="AS96" s="462"/>
      <c r="AT96" s="463"/>
      <c r="AU96" s="464"/>
      <c r="AV96" s="67" t="s">
        <v>103</v>
      </c>
      <c r="AW96" s="154"/>
      <c r="AX96" s="465"/>
      <c r="AY96" s="467"/>
      <c r="AZ96" s="462"/>
      <c r="BA96" s="463"/>
      <c r="BB96" s="464"/>
      <c r="BC96" s="67" t="s">
        <v>103</v>
      </c>
      <c r="BD96" s="154"/>
      <c r="BE96" s="465"/>
      <c r="BF96" s="467"/>
      <c r="BG96" s="462"/>
      <c r="BH96" s="463"/>
      <c r="BI96" s="464"/>
      <c r="BJ96" s="67" t="s">
        <v>103</v>
      </c>
      <c r="BK96" s="154"/>
      <c r="BL96" s="465">
        <v>6</v>
      </c>
      <c r="BM96" s="466"/>
      <c r="BN96" s="114"/>
      <c r="BO96" s="325"/>
      <c r="BP96" s="325"/>
      <c r="BQ96" s="326"/>
      <c r="BR96" s="326"/>
    </row>
    <row r="97" spans="1:70" ht="12.75">
      <c r="A97" s="204"/>
      <c r="B97" s="249" t="s">
        <v>116</v>
      </c>
      <c r="C97" s="158"/>
      <c r="D97" s="158"/>
      <c r="E97" s="159"/>
      <c r="F97" s="76" t="s">
        <v>103</v>
      </c>
      <c r="G97" s="76"/>
      <c r="H97" s="505" t="s">
        <v>109</v>
      </c>
      <c r="I97" s="506"/>
      <c r="J97" s="390"/>
      <c r="K97" s="391"/>
      <c r="L97" s="392"/>
      <c r="M97" s="76" t="s">
        <v>103</v>
      </c>
      <c r="N97" s="76"/>
      <c r="O97" s="454"/>
      <c r="P97" s="455"/>
      <c r="Q97" s="390"/>
      <c r="R97" s="391"/>
      <c r="S97" s="392"/>
      <c r="T97" s="76" t="s">
        <v>103</v>
      </c>
      <c r="U97" s="76"/>
      <c r="V97" s="454"/>
      <c r="W97" s="455"/>
      <c r="X97" s="390"/>
      <c r="Y97" s="391"/>
      <c r="Z97" s="392"/>
      <c r="AA97" s="76" t="s">
        <v>103</v>
      </c>
      <c r="AB97" s="76"/>
      <c r="AC97" s="454"/>
      <c r="AD97" s="455"/>
      <c r="AE97" s="390"/>
      <c r="AF97" s="391"/>
      <c r="AG97" s="392"/>
      <c r="AH97" s="76" t="s">
        <v>103</v>
      </c>
      <c r="AI97" s="76"/>
      <c r="AJ97" s="454"/>
      <c r="AK97" s="455"/>
      <c r="AL97" s="390"/>
      <c r="AM97" s="391"/>
      <c r="AN97" s="392"/>
      <c r="AO97" s="76" t="s">
        <v>103</v>
      </c>
      <c r="AP97" s="76"/>
      <c r="AQ97" s="454"/>
      <c r="AR97" s="455"/>
      <c r="AS97" s="390"/>
      <c r="AT97" s="391"/>
      <c r="AU97" s="392"/>
      <c r="AV97" s="76" t="s">
        <v>103</v>
      </c>
      <c r="AW97" s="76"/>
      <c r="AX97" s="454"/>
      <c r="AY97" s="455"/>
      <c r="AZ97" s="390"/>
      <c r="BA97" s="391"/>
      <c r="BB97" s="392"/>
      <c r="BC97" s="76" t="s">
        <v>103</v>
      </c>
      <c r="BD97" s="76"/>
      <c r="BE97" s="454"/>
      <c r="BF97" s="455"/>
      <c r="BG97" s="390"/>
      <c r="BH97" s="391"/>
      <c r="BI97" s="392"/>
      <c r="BJ97" s="76" t="s">
        <v>103</v>
      </c>
      <c r="BK97" s="76"/>
      <c r="BL97" s="454">
        <v>4</v>
      </c>
      <c r="BM97" s="468"/>
      <c r="BN97" s="114"/>
      <c r="BO97" s="325"/>
      <c r="BP97" s="325"/>
      <c r="BQ97" s="326"/>
      <c r="BR97" s="326"/>
    </row>
    <row r="98" spans="1:70" ht="12.75">
      <c r="A98" s="204"/>
      <c r="B98" s="249" t="s">
        <v>117</v>
      </c>
      <c r="C98" s="160"/>
      <c r="D98" s="160"/>
      <c r="E98" s="161"/>
      <c r="F98" s="76" t="s">
        <v>103</v>
      </c>
      <c r="G98" s="76"/>
      <c r="H98" s="507" t="s">
        <v>110</v>
      </c>
      <c r="I98" s="508"/>
      <c r="J98" s="378"/>
      <c r="K98" s="382"/>
      <c r="L98" s="379"/>
      <c r="M98" s="76" t="s">
        <v>103</v>
      </c>
      <c r="N98" s="76"/>
      <c r="O98" s="380"/>
      <c r="P98" s="383"/>
      <c r="Q98" s="378"/>
      <c r="R98" s="382"/>
      <c r="S98" s="379"/>
      <c r="T98" s="76" t="s">
        <v>103</v>
      </c>
      <c r="U98" s="76"/>
      <c r="V98" s="380"/>
      <c r="W98" s="383"/>
      <c r="X98" s="378"/>
      <c r="Y98" s="382"/>
      <c r="Z98" s="379"/>
      <c r="AA98" s="76" t="s">
        <v>103</v>
      </c>
      <c r="AB98" s="76"/>
      <c r="AC98" s="380"/>
      <c r="AD98" s="383"/>
      <c r="AE98" s="378"/>
      <c r="AF98" s="382"/>
      <c r="AG98" s="379"/>
      <c r="AH98" s="76" t="s">
        <v>103</v>
      </c>
      <c r="AI98" s="76"/>
      <c r="AJ98" s="380"/>
      <c r="AK98" s="383"/>
      <c r="AL98" s="378"/>
      <c r="AM98" s="382"/>
      <c r="AN98" s="379"/>
      <c r="AO98" s="76" t="s">
        <v>103</v>
      </c>
      <c r="AP98" s="76"/>
      <c r="AQ98" s="380"/>
      <c r="AR98" s="383"/>
      <c r="AS98" s="378"/>
      <c r="AT98" s="382"/>
      <c r="AU98" s="379"/>
      <c r="AV98" s="76" t="s">
        <v>103</v>
      </c>
      <c r="AW98" s="76"/>
      <c r="AX98" s="380"/>
      <c r="AY98" s="383"/>
      <c r="AZ98" s="378"/>
      <c r="BA98" s="382"/>
      <c r="BB98" s="379"/>
      <c r="BC98" s="76" t="s">
        <v>103</v>
      </c>
      <c r="BD98" s="76"/>
      <c r="BE98" s="380"/>
      <c r="BF98" s="383"/>
      <c r="BG98" s="378"/>
      <c r="BH98" s="382"/>
      <c r="BI98" s="379"/>
      <c r="BJ98" s="76" t="s">
        <v>103</v>
      </c>
      <c r="BK98" s="76"/>
      <c r="BL98" s="380">
        <v>2</v>
      </c>
      <c r="BM98" s="381"/>
      <c r="BN98" s="114"/>
      <c r="BO98" s="325"/>
      <c r="BP98" s="325"/>
      <c r="BQ98" s="326"/>
      <c r="BR98" s="326"/>
    </row>
    <row r="99" spans="1:70" ht="12.75">
      <c r="A99" s="204"/>
      <c r="B99" s="249" t="s">
        <v>118</v>
      </c>
      <c r="C99" s="160"/>
      <c r="D99" s="160"/>
      <c r="E99" s="161"/>
      <c r="F99" s="76" t="s">
        <v>103</v>
      </c>
      <c r="G99" s="76"/>
      <c r="H99" s="507"/>
      <c r="I99" s="508"/>
      <c r="J99" s="378"/>
      <c r="K99" s="382"/>
      <c r="L99" s="379"/>
      <c r="M99" s="76" t="s">
        <v>103</v>
      </c>
      <c r="N99" s="76"/>
      <c r="O99" s="380"/>
      <c r="P99" s="383"/>
      <c r="Q99" s="378"/>
      <c r="R99" s="382"/>
      <c r="S99" s="379"/>
      <c r="T99" s="76" t="s">
        <v>103</v>
      </c>
      <c r="U99" s="76"/>
      <c r="V99" s="380"/>
      <c r="W99" s="383"/>
      <c r="X99" s="378"/>
      <c r="Y99" s="382"/>
      <c r="Z99" s="379"/>
      <c r="AA99" s="76" t="s">
        <v>103</v>
      </c>
      <c r="AB99" s="76"/>
      <c r="AC99" s="380"/>
      <c r="AD99" s="383"/>
      <c r="AE99" s="378"/>
      <c r="AF99" s="382"/>
      <c r="AG99" s="379"/>
      <c r="AH99" s="76" t="s">
        <v>103</v>
      </c>
      <c r="AI99" s="76"/>
      <c r="AJ99" s="380"/>
      <c r="AK99" s="383"/>
      <c r="AL99" s="378"/>
      <c r="AM99" s="382"/>
      <c r="AN99" s="379"/>
      <c r="AO99" s="76" t="s">
        <v>103</v>
      </c>
      <c r="AP99" s="76"/>
      <c r="AQ99" s="380"/>
      <c r="AR99" s="383"/>
      <c r="AS99" s="378"/>
      <c r="AT99" s="382"/>
      <c r="AU99" s="379"/>
      <c r="AV99" s="76" t="s">
        <v>103</v>
      </c>
      <c r="AW99" s="76"/>
      <c r="AX99" s="380"/>
      <c r="AY99" s="383"/>
      <c r="AZ99" s="378"/>
      <c r="BA99" s="382"/>
      <c r="BB99" s="379"/>
      <c r="BC99" s="76" t="s">
        <v>103</v>
      </c>
      <c r="BD99" s="76"/>
      <c r="BE99" s="380"/>
      <c r="BF99" s="383"/>
      <c r="BG99" s="378"/>
      <c r="BH99" s="382"/>
      <c r="BI99" s="379"/>
      <c r="BJ99" s="76" t="s">
        <v>103</v>
      </c>
      <c r="BK99" s="76"/>
      <c r="BL99" s="380"/>
      <c r="BM99" s="381"/>
      <c r="BN99" s="114"/>
      <c r="BO99" s="325"/>
      <c r="BP99" s="325"/>
      <c r="BQ99" s="326"/>
      <c r="BR99" s="326"/>
    </row>
    <row r="100" spans="1:70" ht="13.5" thickBot="1">
      <c r="A100" s="204"/>
      <c r="B100" s="251" t="s">
        <v>119</v>
      </c>
      <c r="C100" s="160"/>
      <c r="D100" s="160"/>
      <c r="E100" s="161"/>
      <c r="F100" s="76" t="s">
        <v>103</v>
      </c>
      <c r="G100" s="76"/>
      <c r="H100" s="509"/>
      <c r="I100" s="510"/>
      <c r="J100" s="401"/>
      <c r="K100" s="402"/>
      <c r="L100" s="403"/>
      <c r="M100" s="76" t="s">
        <v>103</v>
      </c>
      <c r="N100" s="76"/>
      <c r="O100" s="424"/>
      <c r="P100" s="426"/>
      <c r="Q100" s="401"/>
      <c r="R100" s="402"/>
      <c r="S100" s="403"/>
      <c r="T100" s="76" t="s">
        <v>103</v>
      </c>
      <c r="U100" s="76"/>
      <c r="V100" s="424"/>
      <c r="W100" s="426"/>
      <c r="X100" s="401"/>
      <c r="Y100" s="402"/>
      <c r="Z100" s="403"/>
      <c r="AA100" s="76" t="s">
        <v>103</v>
      </c>
      <c r="AB100" s="76"/>
      <c r="AC100" s="424"/>
      <c r="AD100" s="426"/>
      <c r="AE100" s="401"/>
      <c r="AF100" s="402"/>
      <c r="AG100" s="403"/>
      <c r="AH100" s="76" t="s">
        <v>103</v>
      </c>
      <c r="AI100" s="76"/>
      <c r="AJ100" s="424"/>
      <c r="AK100" s="426"/>
      <c r="AL100" s="401"/>
      <c r="AM100" s="402"/>
      <c r="AN100" s="403"/>
      <c r="AO100" s="76" t="s">
        <v>103</v>
      </c>
      <c r="AP100" s="76"/>
      <c r="AQ100" s="424"/>
      <c r="AR100" s="426"/>
      <c r="AS100" s="401"/>
      <c r="AT100" s="402"/>
      <c r="AU100" s="403"/>
      <c r="AV100" s="76" t="s">
        <v>103</v>
      </c>
      <c r="AW100" s="76"/>
      <c r="AX100" s="424"/>
      <c r="AY100" s="426"/>
      <c r="AZ100" s="401"/>
      <c r="BA100" s="402"/>
      <c r="BB100" s="403"/>
      <c r="BC100" s="76" t="s">
        <v>103</v>
      </c>
      <c r="BD100" s="76"/>
      <c r="BE100" s="424"/>
      <c r="BF100" s="426"/>
      <c r="BG100" s="401"/>
      <c r="BH100" s="402"/>
      <c r="BI100" s="403"/>
      <c r="BJ100" s="76" t="s">
        <v>103</v>
      </c>
      <c r="BK100" s="76"/>
      <c r="BL100" s="424"/>
      <c r="BM100" s="425"/>
      <c r="BN100" s="114"/>
      <c r="BO100" s="325"/>
      <c r="BP100" s="325"/>
      <c r="BQ100" s="326"/>
      <c r="BR100" s="326"/>
    </row>
    <row r="101" spans="1:70" ht="13.5" thickBot="1">
      <c r="A101" s="226"/>
      <c r="B101" s="162" t="s">
        <v>120</v>
      </c>
      <c r="C101" s="163"/>
      <c r="D101" s="163"/>
      <c r="E101" s="163"/>
      <c r="F101" s="163"/>
      <c r="G101" s="163"/>
      <c r="H101" s="163"/>
      <c r="I101" s="163"/>
      <c r="J101" s="422" t="s">
        <v>96</v>
      </c>
      <c r="K101" s="420"/>
      <c r="L101" s="420"/>
      <c r="M101" s="420"/>
      <c r="N101" s="420"/>
      <c r="O101" s="420"/>
      <c r="P101" s="423"/>
      <c r="Q101" s="422" t="s">
        <v>96</v>
      </c>
      <c r="R101" s="420"/>
      <c r="S101" s="420"/>
      <c r="T101" s="420"/>
      <c r="U101" s="420"/>
      <c r="V101" s="420"/>
      <c r="W101" s="423"/>
      <c r="X101" s="422" t="s">
        <v>96</v>
      </c>
      <c r="Y101" s="420"/>
      <c r="Z101" s="420"/>
      <c r="AA101" s="420"/>
      <c r="AB101" s="420"/>
      <c r="AC101" s="420"/>
      <c r="AD101" s="423"/>
      <c r="AE101" s="422" t="s">
        <v>96</v>
      </c>
      <c r="AF101" s="420"/>
      <c r="AG101" s="420"/>
      <c r="AH101" s="420"/>
      <c r="AI101" s="420"/>
      <c r="AJ101" s="420"/>
      <c r="AK101" s="423"/>
      <c r="AL101" s="422" t="s">
        <v>96</v>
      </c>
      <c r="AM101" s="420"/>
      <c r="AN101" s="420"/>
      <c r="AO101" s="420"/>
      <c r="AP101" s="420"/>
      <c r="AQ101" s="420"/>
      <c r="AR101" s="423"/>
      <c r="AS101" s="422" t="s">
        <v>96</v>
      </c>
      <c r="AT101" s="420"/>
      <c r="AU101" s="420"/>
      <c r="AV101" s="420"/>
      <c r="AW101" s="420"/>
      <c r="AX101" s="420"/>
      <c r="AY101" s="423"/>
      <c r="AZ101" s="422">
        <v>50</v>
      </c>
      <c r="BA101" s="420"/>
      <c r="BB101" s="420"/>
      <c r="BC101" s="420"/>
      <c r="BD101" s="420"/>
      <c r="BE101" s="420"/>
      <c r="BF101" s="420"/>
      <c r="BG101" s="420">
        <v>50</v>
      </c>
      <c r="BH101" s="420"/>
      <c r="BI101" s="420"/>
      <c r="BJ101" s="420"/>
      <c r="BK101" s="420"/>
      <c r="BL101" s="420"/>
      <c r="BM101" s="421"/>
      <c r="BN101" s="114"/>
      <c r="BO101" s="114"/>
      <c r="BP101" s="325"/>
      <c r="BQ101" s="325"/>
      <c r="BR101" s="326"/>
    </row>
    <row r="102" spans="1:70" ht="13.5" thickBot="1">
      <c r="A102" s="202"/>
      <c r="B102" s="153" t="s">
        <v>121</v>
      </c>
      <c r="C102" s="331">
        <f>C12+C28</f>
        <v>6750</v>
      </c>
      <c r="D102" s="331">
        <f aca="true" t="shared" si="59" ref="D102:BM102">D12+D28</f>
        <v>2250</v>
      </c>
      <c r="E102" s="331">
        <f t="shared" si="59"/>
        <v>4500</v>
      </c>
      <c r="F102" s="331">
        <f t="shared" si="59"/>
        <v>2286</v>
      </c>
      <c r="G102" s="331">
        <f t="shared" si="59"/>
        <v>628</v>
      </c>
      <c r="H102" s="331">
        <f t="shared" si="59"/>
        <v>1586</v>
      </c>
      <c r="I102" s="331">
        <f t="shared" si="59"/>
        <v>40</v>
      </c>
      <c r="J102" s="331">
        <f t="shared" si="59"/>
        <v>918</v>
      </c>
      <c r="K102" s="331">
        <f t="shared" si="59"/>
        <v>306</v>
      </c>
      <c r="L102" s="331">
        <f t="shared" si="59"/>
        <v>612</v>
      </c>
      <c r="M102" s="331">
        <f t="shared" si="59"/>
        <v>612</v>
      </c>
      <c r="N102" s="331">
        <f t="shared" si="59"/>
        <v>0</v>
      </c>
      <c r="O102" s="331">
        <f t="shared" si="59"/>
        <v>0</v>
      </c>
      <c r="P102" s="331">
        <f t="shared" si="59"/>
        <v>0</v>
      </c>
      <c r="Q102" s="331">
        <f t="shared" si="59"/>
        <v>1188</v>
      </c>
      <c r="R102" s="331">
        <f t="shared" si="59"/>
        <v>396</v>
      </c>
      <c r="S102" s="331">
        <f t="shared" si="59"/>
        <v>792</v>
      </c>
      <c r="T102" s="331">
        <f t="shared" si="59"/>
        <v>792</v>
      </c>
      <c r="U102" s="331">
        <f t="shared" si="59"/>
        <v>0</v>
      </c>
      <c r="V102" s="331">
        <f t="shared" si="59"/>
        <v>0</v>
      </c>
      <c r="W102" s="331">
        <f t="shared" si="59"/>
        <v>0</v>
      </c>
      <c r="X102" s="331">
        <f t="shared" si="59"/>
        <v>918</v>
      </c>
      <c r="Y102" s="331">
        <f t="shared" si="59"/>
        <v>306</v>
      </c>
      <c r="Z102" s="331">
        <f t="shared" si="59"/>
        <v>612</v>
      </c>
      <c r="AA102" s="331">
        <f t="shared" si="59"/>
        <v>320</v>
      </c>
      <c r="AB102" s="331">
        <f t="shared" si="59"/>
        <v>0</v>
      </c>
      <c r="AC102" s="331">
        <f t="shared" si="59"/>
        <v>118</v>
      </c>
      <c r="AD102" s="331">
        <f t="shared" si="59"/>
        <v>0</v>
      </c>
      <c r="AE102" s="331">
        <f t="shared" si="59"/>
        <v>1188</v>
      </c>
      <c r="AF102" s="331">
        <f t="shared" si="59"/>
        <v>396</v>
      </c>
      <c r="AG102" s="331">
        <f t="shared" si="59"/>
        <v>792</v>
      </c>
      <c r="AH102" s="331">
        <f t="shared" si="59"/>
        <v>186</v>
      </c>
      <c r="AI102" s="331">
        <f t="shared" si="59"/>
        <v>0</v>
      </c>
      <c r="AJ102" s="331">
        <f t="shared" si="59"/>
        <v>424</v>
      </c>
      <c r="AK102" s="331">
        <f t="shared" si="59"/>
        <v>0</v>
      </c>
      <c r="AL102" s="331">
        <f t="shared" si="59"/>
        <v>702</v>
      </c>
      <c r="AM102" s="331">
        <f t="shared" si="59"/>
        <v>300</v>
      </c>
      <c r="AN102" s="331">
        <f t="shared" si="59"/>
        <v>468</v>
      </c>
      <c r="AO102" s="331">
        <f t="shared" si="59"/>
        <v>170</v>
      </c>
      <c r="AP102" s="331">
        <f t="shared" si="59"/>
        <v>0</v>
      </c>
      <c r="AQ102" s="331">
        <f t="shared" si="59"/>
        <v>214</v>
      </c>
      <c r="AR102" s="331">
        <f t="shared" si="59"/>
        <v>20</v>
      </c>
      <c r="AS102" s="331">
        <f t="shared" si="59"/>
        <v>648</v>
      </c>
      <c r="AT102" s="331">
        <f t="shared" si="59"/>
        <v>216</v>
      </c>
      <c r="AU102" s="331">
        <f t="shared" si="59"/>
        <v>432</v>
      </c>
      <c r="AV102" s="331">
        <f t="shared" si="59"/>
        <v>48</v>
      </c>
      <c r="AW102" s="331">
        <f t="shared" si="59"/>
        <v>0</v>
      </c>
      <c r="AX102" s="331">
        <f t="shared" si="59"/>
        <v>324</v>
      </c>
      <c r="AY102" s="331">
        <f t="shared" si="59"/>
        <v>0</v>
      </c>
      <c r="AZ102" s="331">
        <f t="shared" si="59"/>
        <v>918</v>
      </c>
      <c r="BA102" s="331">
        <f t="shared" si="59"/>
        <v>306</v>
      </c>
      <c r="BB102" s="331">
        <f t="shared" si="59"/>
        <v>612</v>
      </c>
      <c r="BC102" s="331">
        <f t="shared" si="59"/>
        <v>132</v>
      </c>
      <c r="BD102" s="331">
        <f t="shared" si="59"/>
        <v>0</v>
      </c>
      <c r="BE102" s="331">
        <f t="shared" si="59"/>
        <v>368</v>
      </c>
      <c r="BF102" s="331">
        <f t="shared" si="59"/>
        <v>20</v>
      </c>
      <c r="BG102" s="331">
        <f t="shared" si="59"/>
        <v>270</v>
      </c>
      <c r="BH102" s="331">
        <f t="shared" si="59"/>
        <v>90</v>
      </c>
      <c r="BI102" s="331">
        <f t="shared" si="59"/>
        <v>180</v>
      </c>
      <c r="BJ102" s="331">
        <f t="shared" si="59"/>
        <v>26</v>
      </c>
      <c r="BK102" s="331">
        <f t="shared" si="59"/>
        <v>0</v>
      </c>
      <c r="BL102" s="331">
        <f t="shared" si="59"/>
        <v>138</v>
      </c>
      <c r="BM102" s="331">
        <f t="shared" si="59"/>
        <v>0</v>
      </c>
      <c r="BN102" s="114"/>
      <c r="BO102" s="121"/>
      <c r="BP102" s="121"/>
      <c r="BQ102" s="326"/>
      <c r="BR102" s="326"/>
    </row>
    <row r="103" spans="1:70" ht="12.75">
      <c r="A103" s="496"/>
      <c r="B103" s="502" t="s">
        <v>122</v>
      </c>
      <c r="C103" s="503"/>
      <c r="D103" s="503"/>
      <c r="E103" s="503"/>
      <c r="F103" s="503"/>
      <c r="G103" s="503"/>
      <c r="H103" s="503"/>
      <c r="I103" s="504"/>
      <c r="J103" s="393"/>
      <c r="K103" s="394"/>
      <c r="L103" s="394"/>
      <c r="M103" s="394"/>
      <c r="N103" s="394"/>
      <c r="O103" s="394"/>
      <c r="P103" s="396"/>
      <c r="Q103" s="393">
        <v>7</v>
      </c>
      <c r="R103" s="394"/>
      <c r="S103" s="394"/>
      <c r="T103" s="394"/>
      <c r="U103" s="394"/>
      <c r="V103" s="394"/>
      <c r="W103" s="396"/>
      <c r="X103" s="393">
        <v>4</v>
      </c>
      <c r="Y103" s="394"/>
      <c r="Z103" s="394"/>
      <c r="AA103" s="394"/>
      <c r="AB103" s="394"/>
      <c r="AC103" s="394"/>
      <c r="AD103" s="396"/>
      <c r="AE103" s="393">
        <v>4</v>
      </c>
      <c r="AF103" s="394"/>
      <c r="AG103" s="394"/>
      <c r="AH103" s="394"/>
      <c r="AI103" s="394"/>
      <c r="AJ103" s="394"/>
      <c r="AK103" s="396"/>
      <c r="AL103" s="393">
        <v>3</v>
      </c>
      <c r="AM103" s="394"/>
      <c r="AN103" s="394"/>
      <c r="AO103" s="394"/>
      <c r="AP103" s="394"/>
      <c r="AQ103" s="394"/>
      <c r="AR103" s="396"/>
      <c r="AS103" s="393">
        <v>3</v>
      </c>
      <c r="AT103" s="394"/>
      <c r="AU103" s="394"/>
      <c r="AV103" s="394"/>
      <c r="AW103" s="394"/>
      <c r="AX103" s="394"/>
      <c r="AY103" s="396"/>
      <c r="AZ103" s="393"/>
      <c r="BA103" s="394"/>
      <c r="BB103" s="394"/>
      <c r="BC103" s="394"/>
      <c r="BD103" s="394"/>
      <c r="BE103" s="394"/>
      <c r="BF103" s="396"/>
      <c r="BG103" s="393">
        <v>3</v>
      </c>
      <c r="BH103" s="394"/>
      <c r="BI103" s="394"/>
      <c r="BJ103" s="394"/>
      <c r="BK103" s="394"/>
      <c r="BL103" s="394"/>
      <c r="BM103" s="395"/>
      <c r="BN103" s="114"/>
      <c r="BO103" s="114"/>
      <c r="BP103" s="114"/>
      <c r="BQ103" s="326"/>
      <c r="BR103" s="326"/>
    </row>
    <row r="104" spans="1:70" ht="12.75">
      <c r="A104" s="497"/>
      <c r="B104" s="410" t="s">
        <v>123</v>
      </c>
      <c r="C104" s="411"/>
      <c r="D104" s="411"/>
      <c r="E104" s="411"/>
      <c r="F104" s="411"/>
      <c r="G104" s="411"/>
      <c r="H104" s="411"/>
      <c r="I104" s="412"/>
      <c r="J104" s="416"/>
      <c r="K104" s="417"/>
      <c r="L104" s="417"/>
      <c r="M104" s="417"/>
      <c r="N104" s="417"/>
      <c r="O104" s="417"/>
      <c r="P104" s="419"/>
      <c r="Q104" s="416"/>
      <c r="R104" s="417"/>
      <c r="S104" s="417"/>
      <c r="T104" s="417"/>
      <c r="U104" s="417"/>
      <c r="V104" s="417"/>
      <c r="W104" s="419"/>
      <c r="X104" s="416">
        <v>6</v>
      </c>
      <c r="Y104" s="417"/>
      <c r="Z104" s="417"/>
      <c r="AA104" s="417"/>
      <c r="AB104" s="417"/>
      <c r="AC104" s="417"/>
      <c r="AD104" s="419"/>
      <c r="AE104" s="416">
        <v>3</v>
      </c>
      <c r="AF104" s="417"/>
      <c r="AG104" s="417"/>
      <c r="AH104" s="417"/>
      <c r="AI104" s="417"/>
      <c r="AJ104" s="417"/>
      <c r="AK104" s="419"/>
      <c r="AL104" s="416">
        <v>5</v>
      </c>
      <c r="AM104" s="417"/>
      <c r="AN104" s="417"/>
      <c r="AO104" s="417"/>
      <c r="AP104" s="417"/>
      <c r="AQ104" s="417"/>
      <c r="AR104" s="419"/>
      <c r="AS104" s="416">
        <v>1</v>
      </c>
      <c r="AT104" s="417"/>
      <c r="AU104" s="417"/>
      <c r="AV104" s="417"/>
      <c r="AW104" s="417"/>
      <c r="AX104" s="417"/>
      <c r="AY104" s="419"/>
      <c r="AZ104" s="416">
        <v>3</v>
      </c>
      <c r="BA104" s="417"/>
      <c r="BB104" s="417"/>
      <c r="BC104" s="417"/>
      <c r="BD104" s="417"/>
      <c r="BE104" s="417"/>
      <c r="BF104" s="419"/>
      <c r="BG104" s="416"/>
      <c r="BH104" s="417"/>
      <c r="BI104" s="417"/>
      <c r="BJ104" s="417"/>
      <c r="BK104" s="417"/>
      <c r="BL104" s="417"/>
      <c r="BM104" s="418"/>
      <c r="BN104" s="114"/>
      <c r="BO104" s="114"/>
      <c r="BP104" s="114"/>
      <c r="BQ104" s="326"/>
      <c r="BR104" s="326"/>
    </row>
    <row r="105" spans="1:70" ht="12.75">
      <c r="A105" s="497"/>
      <c r="B105" s="410" t="s">
        <v>124</v>
      </c>
      <c r="C105" s="411"/>
      <c r="D105" s="411"/>
      <c r="E105" s="411"/>
      <c r="F105" s="411"/>
      <c r="G105" s="411"/>
      <c r="H105" s="411"/>
      <c r="I105" s="412"/>
      <c r="J105" s="416">
        <v>1</v>
      </c>
      <c r="K105" s="417"/>
      <c r="L105" s="417"/>
      <c r="M105" s="417"/>
      <c r="N105" s="417"/>
      <c r="O105" s="417"/>
      <c r="P105" s="419"/>
      <c r="Q105" s="416">
        <v>5</v>
      </c>
      <c r="R105" s="417"/>
      <c r="S105" s="417"/>
      <c r="T105" s="417"/>
      <c r="U105" s="417"/>
      <c r="V105" s="417"/>
      <c r="W105" s="419"/>
      <c r="X105" s="416">
        <v>1</v>
      </c>
      <c r="Y105" s="417"/>
      <c r="Z105" s="417"/>
      <c r="AA105" s="417"/>
      <c r="AB105" s="417"/>
      <c r="AC105" s="417"/>
      <c r="AD105" s="419"/>
      <c r="AE105" s="416">
        <v>1</v>
      </c>
      <c r="AF105" s="417"/>
      <c r="AG105" s="417"/>
      <c r="AH105" s="417"/>
      <c r="AI105" s="417"/>
      <c r="AJ105" s="417"/>
      <c r="AK105" s="419"/>
      <c r="AL105" s="416">
        <v>2</v>
      </c>
      <c r="AM105" s="417"/>
      <c r="AN105" s="417"/>
      <c r="AO105" s="417"/>
      <c r="AP105" s="417"/>
      <c r="AQ105" s="417"/>
      <c r="AR105" s="419"/>
      <c r="AS105" s="416">
        <v>4</v>
      </c>
      <c r="AT105" s="417"/>
      <c r="AU105" s="417"/>
      <c r="AV105" s="417"/>
      <c r="AW105" s="417"/>
      <c r="AX105" s="417"/>
      <c r="AY105" s="419"/>
      <c r="AZ105" s="416">
        <v>2</v>
      </c>
      <c r="BA105" s="417"/>
      <c r="BB105" s="417"/>
      <c r="BC105" s="417"/>
      <c r="BD105" s="417"/>
      <c r="BE105" s="417"/>
      <c r="BF105" s="419"/>
      <c r="BG105" s="416">
        <v>6</v>
      </c>
      <c r="BH105" s="417"/>
      <c r="BI105" s="417"/>
      <c r="BJ105" s="417"/>
      <c r="BK105" s="417"/>
      <c r="BL105" s="417"/>
      <c r="BM105" s="418"/>
      <c r="BN105" s="164"/>
      <c r="BO105" s="114"/>
      <c r="BP105" s="114"/>
      <c r="BQ105" s="326"/>
      <c r="BR105" s="326"/>
    </row>
    <row r="106" spans="1:70" ht="13.5" thickBot="1">
      <c r="A106" s="498"/>
      <c r="B106" s="499" t="s">
        <v>281</v>
      </c>
      <c r="C106" s="500"/>
      <c r="D106" s="500"/>
      <c r="E106" s="500"/>
      <c r="F106" s="500"/>
      <c r="G106" s="500"/>
      <c r="H106" s="500"/>
      <c r="I106" s="501"/>
      <c r="J106" s="413"/>
      <c r="K106" s="414"/>
      <c r="L106" s="414"/>
      <c r="M106" s="414"/>
      <c r="N106" s="414"/>
      <c r="O106" s="414"/>
      <c r="P106" s="415"/>
      <c r="Q106" s="386"/>
      <c r="R106" s="387"/>
      <c r="S106" s="387"/>
      <c r="T106" s="387"/>
      <c r="U106" s="387"/>
      <c r="V106" s="387"/>
      <c r="W106" s="389"/>
      <c r="X106" s="413"/>
      <c r="Y106" s="414"/>
      <c r="Z106" s="414"/>
      <c r="AA106" s="414"/>
      <c r="AB106" s="414"/>
      <c r="AC106" s="414"/>
      <c r="AD106" s="415"/>
      <c r="AE106" s="386"/>
      <c r="AF106" s="387"/>
      <c r="AG106" s="387"/>
      <c r="AH106" s="387"/>
      <c r="AI106" s="387"/>
      <c r="AJ106" s="387"/>
      <c r="AK106" s="389"/>
      <c r="AL106" s="386">
        <v>1</v>
      </c>
      <c r="AM106" s="387"/>
      <c r="AN106" s="387"/>
      <c r="AO106" s="387"/>
      <c r="AP106" s="387"/>
      <c r="AQ106" s="387"/>
      <c r="AR106" s="389"/>
      <c r="AS106" s="386">
        <v>2</v>
      </c>
      <c r="AT106" s="387"/>
      <c r="AU106" s="387"/>
      <c r="AV106" s="387"/>
      <c r="AW106" s="387"/>
      <c r="AX106" s="387"/>
      <c r="AY106" s="389"/>
      <c r="AZ106" s="386"/>
      <c r="BA106" s="387"/>
      <c r="BB106" s="387"/>
      <c r="BC106" s="387"/>
      <c r="BD106" s="387"/>
      <c r="BE106" s="387"/>
      <c r="BF106" s="389"/>
      <c r="BG106" s="386">
        <v>2</v>
      </c>
      <c r="BH106" s="387"/>
      <c r="BI106" s="387"/>
      <c r="BJ106" s="387"/>
      <c r="BK106" s="387"/>
      <c r="BL106" s="387"/>
      <c r="BM106" s="388"/>
      <c r="BN106" s="326"/>
      <c r="BO106" s="164"/>
      <c r="BP106" s="164"/>
      <c r="BQ106" s="326"/>
      <c r="BR106" s="326"/>
    </row>
    <row r="107" ht="13.5" thickTop="1"/>
  </sheetData>
  <sheetProtection/>
  <mergeCells count="389">
    <mergeCell ref="AQ92:AR92"/>
    <mergeCell ref="AL92:AM92"/>
    <mergeCell ref="AJ92:AK92"/>
    <mergeCell ref="AE92:AF92"/>
    <mergeCell ref="AC92:AD92"/>
    <mergeCell ref="AJ91:AK91"/>
    <mergeCell ref="AE91:AF91"/>
    <mergeCell ref="AC91:AD91"/>
    <mergeCell ref="AQ91:AR91"/>
    <mergeCell ref="Q93:R93"/>
    <mergeCell ref="O93:P93"/>
    <mergeCell ref="J93:K93"/>
    <mergeCell ref="X92:Y92"/>
    <mergeCell ref="V92:W92"/>
    <mergeCell ref="BG92:BH92"/>
    <mergeCell ref="BE92:BF92"/>
    <mergeCell ref="AZ92:BA92"/>
    <mergeCell ref="AX92:AY92"/>
    <mergeCell ref="AS92:AT92"/>
    <mergeCell ref="H92:I92"/>
    <mergeCell ref="AL91:AM91"/>
    <mergeCell ref="AC94:AD94"/>
    <mergeCell ref="X94:Y94"/>
    <mergeCell ref="AQ93:AR93"/>
    <mergeCell ref="AL93:AM93"/>
    <mergeCell ref="AJ93:AK93"/>
    <mergeCell ref="AE93:AF93"/>
    <mergeCell ref="AC93:AD93"/>
    <mergeCell ref="J91:K91"/>
    <mergeCell ref="O90:P90"/>
    <mergeCell ref="J90:K90"/>
    <mergeCell ref="X91:Y91"/>
    <mergeCell ref="V91:W91"/>
    <mergeCell ref="Q91:R91"/>
    <mergeCell ref="O91:P91"/>
    <mergeCell ref="H90:I90"/>
    <mergeCell ref="H91:I91"/>
    <mergeCell ref="AQ90:AR90"/>
    <mergeCell ref="AL90:AM90"/>
    <mergeCell ref="AJ90:AK90"/>
    <mergeCell ref="AE90:AF90"/>
    <mergeCell ref="AC90:AD90"/>
    <mergeCell ref="X90:Y90"/>
    <mergeCell ref="V90:W90"/>
    <mergeCell ref="Q90:R90"/>
    <mergeCell ref="O94:P94"/>
    <mergeCell ref="J94:K94"/>
    <mergeCell ref="J99:L99"/>
    <mergeCell ref="H94:I94"/>
    <mergeCell ref="V94:W94"/>
    <mergeCell ref="BE93:BF93"/>
    <mergeCell ref="AZ93:BA93"/>
    <mergeCell ref="AX93:AY93"/>
    <mergeCell ref="X93:Y93"/>
    <mergeCell ref="V93:W93"/>
    <mergeCell ref="AX90:AY90"/>
    <mergeCell ref="AS90:AT90"/>
    <mergeCell ref="BL91:BM91"/>
    <mergeCell ref="BG91:BH91"/>
    <mergeCell ref="BE91:BF91"/>
    <mergeCell ref="AZ91:BA91"/>
    <mergeCell ref="AX91:AY91"/>
    <mergeCell ref="BO6:BO9"/>
    <mergeCell ref="BP6:BP9"/>
    <mergeCell ref="BQ6:BQ9"/>
    <mergeCell ref="BN4:BN9"/>
    <mergeCell ref="BO4:BQ5"/>
    <mergeCell ref="BL90:BM90"/>
    <mergeCell ref="BJ8:BM8"/>
    <mergeCell ref="BL88:BM88"/>
    <mergeCell ref="Q97:S97"/>
    <mergeCell ref="BL94:BM94"/>
    <mergeCell ref="BG94:BH94"/>
    <mergeCell ref="BE94:BF94"/>
    <mergeCell ref="AZ94:BA94"/>
    <mergeCell ref="AX94:AY94"/>
    <mergeCell ref="AS94:AT94"/>
    <mergeCell ref="AE94:AF94"/>
    <mergeCell ref="AQ94:AR94"/>
    <mergeCell ref="AL94:AM94"/>
    <mergeCell ref="H97:I97"/>
    <mergeCell ref="J95:L95"/>
    <mergeCell ref="H95:I95"/>
    <mergeCell ref="H98:I98"/>
    <mergeCell ref="H99:I99"/>
    <mergeCell ref="H100:I100"/>
    <mergeCell ref="X88:Y88"/>
    <mergeCell ref="AZ89:BA89"/>
    <mergeCell ref="AX89:AY89"/>
    <mergeCell ref="AS89:AT89"/>
    <mergeCell ref="A103:A106"/>
    <mergeCell ref="B106:I106"/>
    <mergeCell ref="B103:I103"/>
    <mergeCell ref="B104:I104"/>
    <mergeCell ref="J96:L96"/>
    <mergeCell ref="AC98:AD98"/>
    <mergeCell ref="AS91:AT91"/>
    <mergeCell ref="AS93:AT93"/>
    <mergeCell ref="V88:W88"/>
    <mergeCell ref="V89:W89"/>
    <mergeCell ref="AQ89:AR89"/>
    <mergeCell ref="AL89:AM89"/>
    <mergeCell ref="AJ89:AK89"/>
    <mergeCell ref="AE89:AF89"/>
    <mergeCell ref="AC89:AD89"/>
    <mergeCell ref="X89:Y89"/>
    <mergeCell ref="AC95:AD95"/>
    <mergeCell ref="Q95:S95"/>
    <mergeCell ref="Q94:R94"/>
    <mergeCell ref="AX95:AY95"/>
    <mergeCell ref="AS95:AU95"/>
    <mergeCell ref="A4:A9"/>
    <mergeCell ref="B4:B9"/>
    <mergeCell ref="C6:C9"/>
    <mergeCell ref="D6:D9"/>
    <mergeCell ref="C4:I5"/>
    <mergeCell ref="O96:P96"/>
    <mergeCell ref="AC96:AD96"/>
    <mergeCell ref="AJ96:AK96"/>
    <mergeCell ref="AE96:AG96"/>
    <mergeCell ref="X96:Z96"/>
    <mergeCell ref="AJ94:AK94"/>
    <mergeCell ref="X95:Z95"/>
    <mergeCell ref="O95:P95"/>
    <mergeCell ref="V95:W95"/>
    <mergeCell ref="AJ95:AK95"/>
    <mergeCell ref="AL74:AM74"/>
    <mergeCell ref="AQ88:AR88"/>
    <mergeCell ref="AL88:AM88"/>
    <mergeCell ref="AL70:AM70"/>
    <mergeCell ref="AL73:AM73"/>
    <mergeCell ref="AL59:AM59"/>
    <mergeCell ref="E6:I6"/>
    <mergeCell ref="H8:H9"/>
    <mergeCell ref="E7:E9"/>
    <mergeCell ref="F8:F9"/>
    <mergeCell ref="I8:I9"/>
    <mergeCell ref="AM8:AM9"/>
    <mergeCell ref="AH8:AK8"/>
    <mergeCell ref="AG8:AG9"/>
    <mergeCell ref="AF8:AF9"/>
    <mergeCell ref="AE8:AE9"/>
    <mergeCell ref="AX97:AY97"/>
    <mergeCell ref="BL96:BM96"/>
    <mergeCell ref="BG96:BI96"/>
    <mergeCell ref="BE96:BF96"/>
    <mergeCell ref="AU8:AU9"/>
    <mergeCell ref="F7:I7"/>
    <mergeCell ref="AS53:AT53"/>
    <mergeCell ref="AL53:AM53"/>
    <mergeCell ref="AL65:AM65"/>
    <mergeCell ref="AS59:AT59"/>
    <mergeCell ref="BG8:BG9"/>
    <mergeCell ref="BC8:BF8"/>
    <mergeCell ref="BB8:BB9"/>
    <mergeCell ref="BA8:BA9"/>
    <mergeCell ref="AZ8:AZ9"/>
    <mergeCell ref="BL97:BM97"/>
    <mergeCell ref="BG97:BI97"/>
    <mergeCell ref="BE97:BF97"/>
    <mergeCell ref="AZ97:BB97"/>
    <mergeCell ref="BG90:BH90"/>
    <mergeCell ref="AL96:AN96"/>
    <mergeCell ref="AQ95:AR95"/>
    <mergeCell ref="AQ97:AR97"/>
    <mergeCell ref="AL97:AN97"/>
    <mergeCell ref="AJ97:AK97"/>
    <mergeCell ref="AE97:AG97"/>
    <mergeCell ref="AL95:AN95"/>
    <mergeCell ref="AE95:AG95"/>
    <mergeCell ref="AL52:AM52"/>
    <mergeCell ref="AV8:AY8"/>
    <mergeCell ref="AX96:AY96"/>
    <mergeCell ref="AT8:AT9"/>
    <mergeCell ref="AS8:AS9"/>
    <mergeCell ref="AO8:AR8"/>
    <mergeCell ref="AN8:AN9"/>
    <mergeCell ref="AS96:AU96"/>
    <mergeCell ref="AQ96:AR96"/>
    <mergeCell ref="AS70:AT70"/>
    <mergeCell ref="AZ96:BB96"/>
    <mergeCell ref="BL95:BM95"/>
    <mergeCell ref="BG95:BI95"/>
    <mergeCell ref="BE95:BF95"/>
    <mergeCell ref="AZ95:BB95"/>
    <mergeCell ref="BL89:BM89"/>
    <mergeCell ref="BG89:BH89"/>
    <mergeCell ref="BE90:BF90"/>
    <mergeCell ref="AZ90:BA90"/>
    <mergeCell ref="BL92:BM92"/>
    <mergeCell ref="BE89:BF89"/>
    <mergeCell ref="X74:Y74"/>
    <mergeCell ref="AJ88:AK88"/>
    <mergeCell ref="AE88:AF88"/>
    <mergeCell ref="AC88:AD88"/>
    <mergeCell ref="A2:BQ2"/>
    <mergeCell ref="G8:G9"/>
    <mergeCell ref="AL8:AL9"/>
    <mergeCell ref="BI8:BI9"/>
    <mergeCell ref="BH8:BH9"/>
    <mergeCell ref="BG64:BH64"/>
    <mergeCell ref="X53:Y53"/>
    <mergeCell ref="AE59:AF59"/>
    <mergeCell ref="X59:Y59"/>
    <mergeCell ref="AE53:AF53"/>
    <mergeCell ref="AE65:AF65"/>
    <mergeCell ref="X65:Y65"/>
    <mergeCell ref="AS58:AT58"/>
    <mergeCell ref="BG65:BH65"/>
    <mergeCell ref="J98:L98"/>
    <mergeCell ref="O97:P97"/>
    <mergeCell ref="J97:L97"/>
    <mergeCell ref="Y8:Y9"/>
    <mergeCell ref="X8:X9"/>
    <mergeCell ref="T8:W8"/>
    <mergeCell ref="S8:S9"/>
    <mergeCell ref="R8:R9"/>
    <mergeCell ref="V96:W96"/>
    <mergeCell ref="Q96:S96"/>
    <mergeCell ref="AC99:AD99"/>
    <mergeCell ref="X99:Z99"/>
    <mergeCell ref="V99:W99"/>
    <mergeCell ref="Q99:S99"/>
    <mergeCell ref="AC97:AD97"/>
    <mergeCell ref="X97:Z97"/>
    <mergeCell ref="V97:W97"/>
    <mergeCell ref="X98:Z98"/>
    <mergeCell ref="V98:W98"/>
    <mergeCell ref="Q98:S98"/>
    <mergeCell ref="AL98:AN98"/>
    <mergeCell ref="Q8:Q9"/>
    <mergeCell ref="J4:BM4"/>
    <mergeCell ref="L8:L9"/>
    <mergeCell ref="K8:K9"/>
    <mergeCell ref="J8:J9"/>
    <mergeCell ref="BG7:BM7"/>
    <mergeCell ref="AZ7:BF7"/>
    <mergeCell ref="AS7:AY7"/>
    <mergeCell ref="AL7:AR7"/>
    <mergeCell ref="AE70:AF70"/>
    <mergeCell ref="X7:AD7"/>
    <mergeCell ref="O89:P89"/>
    <mergeCell ref="J89:K89"/>
    <mergeCell ref="BE98:BF98"/>
    <mergeCell ref="AZ98:BB98"/>
    <mergeCell ref="AX98:AY98"/>
    <mergeCell ref="Q53:R53"/>
    <mergeCell ref="J53:K53"/>
    <mergeCell ref="AQ98:AR98"/>
    <mergeCell ref="H96:I96"/>
    <mergeCell ref="AJ98:AK98"/>
    <mergeCell ref="AE98:AG98"/>
    <mergeCell ref="J59:K59"/>
    <mergeCell ref="Q65:R65"/>
    <mergeCell ref="J65:K65"/>
    <mergeCell ref="Q74:R74"/>
    <mergeCell ref="J74:K74"/>
    <mergeCell ref="AE74:AF74"/>
    <mergeCell ref="J73:K73"/>
    <mergeCell ref="AX99:AY99"/>
    <mergeCell ref="AS99:AU99"/>
    <mergeCell ref="AQ99:AR99"/>
    <mergeCell ref="AL99:AN99"/>
    <mergeCell ref="C53:D53"/>
    <mergeCell ref="C59:D59"/>
    <mergeCell ref="O99:P99"/>
    <mergeCell ref="Q92:R92"/>
    <mergeCell ref="O92:P92"/>
    <mergeCell ref="H93:I93"/>
    <mergeCell ref="AL6:AR6"/>
    <mergeCell ref="AE6:AK6"/>
    <mergeCell ref="X6:AD6"/>
    <mergeCell ref="Q6:W6"/>
    <mergeCell ref="J6:P6"/>
    <mergeCell ref="M8:P8"/>
    <mergeCell ref="AE7:AK7"/>
    <mergeCell ref="AA8:AD8"/>
    <mergeCell ref="Z8:Z9"/>
    <mergeCell ref="AZ5:BM5"/>
    <mergeCell ref="AL5:AY5"/>
    <mergeCell ref="X5:AK5"/>
    <mergeCell ref="J5:W5"/>
    <mergeCell ref="C52:D52"/>
    <mergeCell ref="Q7:W7"/>
    <mergeCell ref="J7:P7"/>
    <mergeCell ref="BG6:BM6"/>
    <mergeCell ref="AZ6:BF6"/>
    <mergeCell ref="AS6:AY6"/>
    <mergeCell ref="C64:D64"/>
    <mergeCell ref="H89:I89"/>
    <mergeCell ref="H88:I88"/>
    <mergeCell ref="Q88:R88"/>
    <mergeCell ref="Q89:R89"/>
    <mergeCell ref="C58:D58"/>
    <mergeCell ref="Q59:R59"/>
    <mergeCell ref="AQ100:AR100"/>
    <mergeCell ref="AL100:AN100"/>
    <mergeCell ref="AJ100:AK100"/>
    <mergeCell ref="AC100:AD100"/>
    <mergeCell ref="X100:Z100"/>
    <mergeCell ref="V100:W100"/>
    <mergeCell ref="BL100:BM100"/>
    <mergeCell ref="BG100:BI100"/>
    <mergeCell ref="BE100:BF100"/>
    <mergeCell ref="AZ100:BB100"/>
    <mergeCell ref="AX100:AY100"/>
    <mergeCell ref="AS100:AU100"/>
    <mergeCell ref="AS101:AY101"/>
    <mergeCell ref="AL101:AR101"/>
    <mergeCell ref="AE101:AK101"/>
    <mergeCell ref="X101:AD101"/>
    <mergeCell ref="Q101:W101"/>
    <mergeCell ref="J101:P101"/>
    <mergeCell ref="AL104:AR104"/>
    <mergeCell ref="AE104:AK104"/>
    <mergeCell ref="X104:AD104"/>
    <mergeCell ref="Q104:W104"/>
    <mergeCell ref="J104:P104"/>
    <mergeCell ref="X103:AD103"/>
    <mergeCell ref="Q103:W103"/>
    <mergeCell ref="J103:P103"/>
    <mergeCell ref="X106:AD106"/>
    <mergeCell ref="Q106:W106"/>
    <mergeCell ref="J106:P106"/>
    <mergeCell ref="BG105:BM105"/>
    <mergeCell ref="AZ105:BF105"/>
    <mergeCell ref="AS105:AY105"/>
    <mergeCell ref="AL105:AR105"/>
    <mergeCell ref="AE105:AK105"/>
    <mergeCell ref="X105:AD105"/>
    <mergeCell ref="Q105:W105"/>
    <mergeCell ref="C74:D74"/>
    <mergeCell ref="C69:D69"/>
    <mergeCell ref="C70:D70"/>
    <mergeCell ref="C73:D73"/>
    <mergeCell ref="J88:K88"/>
    <mergeCell ref="B105:I105"/>
    <mergeCell ref="J105:P105"/>
    <mergeCell ref="O100:P100"/>
    <mergeCell ref="J100:L100"/>
    <mergeCell ref="J92:K92"/>
    <mergeCell ref="X70:Y70"/>
    <mergeCell ref="Q70:R70"/>
    <mergeCell ref="J70:K70"/>
    <mergeCell ref="O88:P88"/>
    <mergeCell ref="AE100:AG100"/>
    <mergeCell ref="AE73:AF73"/>
    <mergeCell ref="X73:Y73"/>
    <mergeCell ref="Q73:R73"/>
    <mergeCell ref="Q100:S100"/>
    <mergeCell ref="O98:P98"/>
    <mergeCell ref="AL106:AR106"/>
    <mergeCell ref="AE106:AK106"/>
    <mergeCell ref="BG103:BM103"/>
    <mergeCell ref="AZ103:BF103"/>
    <mergeCell ref="AS103:AY103"/>
    <mergeCell ref="AL103:AR103"/>
    <mergeCell ref="AE103:AK103"/>
    <mergeCell ref="BG104:BM104"/>
    <mergeCell ref="AZ104:BF104"/>
    <mergeCell ref="AS104:AY104"/>
    <mergeCell ref="BR62:BS62"/>
    <mergeCell ref="BG106:BM106"/>
    <mergeCell ref="AZ106:BF106"/>
    <mergeCell ref="AS106:AY106"/>
    <mergeCell ref="AS98:AU98"/>
    <mergeCell ref="AS97:AU97"/>
    <mergeCell ref="BG88:BH88"/>
    <mergeCell ref="BE88:BF88"/>
    <mergeCell ref="BG101:BM101"/>
    <mergeCell ref="AZ101:BF101"/>
    <mergeCell ref="BL93:BM93"/>
    <mergeCell ref="BG93:BH93"/>
    <mergeCell ref="BL98:BM98"/>
    <mergeCell ref="BG98:BI98"/>
    <mergeCell ref="AJ99:AK99"/>
    <mergeCell ref="AE99:AG99"/>
    <mergeCell ref="BL99:BM99"/>
    <mergeCell ref="BG99:BI99"/>
    <mergeCell ref="BE99:BF99"/>
    <mergeCell ref="AZ99:BB99"/>
    <mergeCell ref="BG69:BH69"/>
    <mergeCell ref="AS65:AT65"/>
    <mergeCell ref="AS73:AT73"/>
    <mergeCell ref="AS74:AT74"/>
    <mergeCell ref="AS88:AT88"/>
    <mergeCell ref="BG70:BH70"/>
    <mergeCell ref="AZ88:BA88"/>
    <mergeCell ref="AX88:AY88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zoomScale="55" zoomScaleNormal="55" zoomScalePageLayoutView="0" workbookViewId="0" topLeftCell="A1">
      <selection activeCell="A15" sqref="A15:H15"/>
    </sheetView>
  </sheetViews>
  <sheetFormatPr defaultColWidth="9.00390625" defaultRowHeight="12.75"/>
  <cols>
    <col min="1" max="1" width="9.125" style="2" customWidth="1"/>
    <col min="2" max="2" width="26.375" style="2" customWidth="1"/>
    <col min="3" max="3" width="27.625" style="2" customWidth="1"/>
    <col min="4" max="4" width="23.625" style="2" customWidth="1"/>
    <col min="5" max="5" width="9.25390625" style="2" customWidth="1"/>
    <col min="6" max="6" width="10.00390625" style="2" customWidth="1"/>
    <col min="7" max="7" width="11.125" style="2" customWidth="1"/>
    <col min="8" max="8" width="15.875" style="2" customWidth="1"/>
    <col min="9" max="16384" width="9.125" style="2" customWidth="1"/>
  </cols>
  <sheetData>
    <row r="1" spans="6:8" ht="17.25" customHeight="1">
      <c r="F1" s="539" t="s">
        <v>393</v>
      </c>
      <c r="G1" s="539"/>
      <c r="H1" s="539"/>
    </row>
    <row r="2" spans="1:8" ht="18.75">
      <c r="A2" s="356" t="s">
        <v>177</v>
      </c>
      <c r="B2" s="356"/>
      <c r="C2" s="356"/>
      <c r="D2" s="229"/>
      <c r="E2" s="538"/>
      <c r="F2" s="538"/>
      <c r="G2" s="538"/>
      <c r="H2" s="538"/>
    </row>
    <row r="3" spans="1:8" ht="18.75">
      <c r="A3" s="529" t="s">
        <v>178</v>
      </c>
      <c r="B3" s="529"/>
      <c r="C3" s="529"/>
      <c r="D3" s="529"/>
      <c r="E3" s="538"/>
      <c r="F3" s="538"/>
      <c r="G3" s="538"/>
      <c r="H3" s="538"/>
    </row>
    <row r="4" spans="1:8" ht="18.75">
      <c r="A4" s="529" t="s">
        <v>392</v>
      </c>
      <c r="B4" s="529"/>
      <c r="C4" s="529"/>
      <c r="D4" s="529"/>
      <c r="E4" s="328"/>
      <c r="F4" s="328"/>
      <c r="G4" s="328"/>
      <c r="H4" s="328"/>
    </row>
    <row r="5" spans="1:8" ht="18.75">
      <c r="A5" s="529" t="s">
        <v>359</v>
      </c>
      <c r="B5" s="529"/>
      <c r="C5" s="529"/>
      <c r="D5" s="529"/>
      <c r="E5" s="538"/>
      <c r="F5" s="538"/>
      <c r="G5" s="538"/>
      <c r="H5" s="538"/>
    </row>
    <row r="6" spans="1:8" ht="18.75">
      <c r="A6" s="529" t="s">
        <v>397</v>
      </c>
      <c r="B6" s="529"/>
      <c r="C6" s="529"/>
      <c r="D6" s="529"/>
      <c r="E6" s="229"/>
      <c r="F6" s="229"/>
      <c r="G6" s="229"/>
      <c r="H6" s="229"/>
    </row>
    <row r="7" spans="1:8" ht="18.75">
      <c r="A7" s="230"/>
      <c r="B7" s="230"/>
      <c r="C7" s="230"/>
      <c r="D7" s="229"/>
      <c r="E7" s="229"/>
      <c r="F7" s="229"/>
      <c r="G7" s="229"/>
      <c r="H7" s="229"/>
    </row>
    <row r="8" spans="1:8" ht="18.75">
      <c r="A8" s="531" t="s">
        <v>201</v>
      </c>
      <c r="B8" s="531"/>
      <c r="C8" s="531"/>
      <c r="D8" s="531"/>
      <c r="E8" s="531"/>
      <c r="F8" s="531"/>
      <c r="G8" s="531"/>
      <c r="H8" s="531"/>
    </row>
    <row r="9" spans="1:8" ht="18.75">
      <c r="A9" s="531" t="s">
        <v>202</v>
      </c>
      <c r="B9" s="531"/>
      <c r="C9" s="531"/>
      <c r="D9" s="531"/>
      <c r="E9" s="531"/>
      <c r="F9" s="531"/>
      <c r="G9" s="531"/>
      <c r="H9" s="531"/>
    </row>
    <row r="10" spans="1:8" ht="18.75">
      <c r="A10" s="531" t="s">
        <v>153</v>
      </c>
      <c r="B10" s="531"/>
      <c r="C10" s="531"/>
      <c r="D10" s="531"/>
      <c r="E10" s="531"/>
      <c r="F10" s="531"/>
      <c r="G10" s="531"/>
      <c r="H10" s="531"/>
    </row>
    <row r="11" spans="1:8" ht="18.75">
      <c r="A11" s="531" t="s">
        <v>154</v>
      </c>
      <c r="B11" s="531"/>
      <c r="C11" s="531"/>
      <c r="D11" s="531"/>
      <c r="E11" s="531"/>
      <c r="F11" s="531"/>
      <c r="G11" s="531"/>
      <c r="H11" s="531"/>
    </row>
    <row r="12" spans="1:8" ht="18.75">
      <c r="A12" s="531" t="s">
        <v>155</v>
      </c>
      <c r="B12" s="531"/>
      <c r="C12" s="531"/>
      <c r="D12" s="531"/>
      <c r="E12" s="531"/>
      <c r="F12" s="531"/>
      <c r="G12" s="531"/>
      <c r="H12" s="531"/>
    </row>
    <row r="13" spans="1:8" ht="18.75">
      <c r="A13" s="531" t="s">
        <v>312</v>
      </c>
      <c r="B13" s="531"/>
      <c r="C13" s="531"/>
      <c r="D13" s="531"/>
      <c r="E13" s="531"/>
      <c r="F13" s="531"/>
      <c r="G13" s="531"/>
      <c r="H13" s="531"/>
    </row>
    <row r="14" spans="1:8" ht="18.75">
      <c r="A14" s="531" t="s">
        <v>313</v>
      </c>
      <c r="B14" s="531"/>
      <c r="C14" s="531"/>
      <c r="D14" s="531"/>
      <c r="E14" s="531"/>
      <c r="F14" s="531"/>
      <c r="G14" s="531"/>
      <c r="H14" s="531"/>
    </row>
    <row r="15" spans="1:13" ht="18.75">
      <c r="A15" s="360" t="s">
        <v>402</v>
      </c>
      <c r="B15" s="360"/>
      <c r="C15" s="360"/>
      <c r="D15" s="360"/>
      <c r="E15" s="360"/>
      <c r="F15" s="360"/>
      <c r="G15" s="360"/>
      <c r="H15" s="360"/>
      <c r="I15" s="353"/>
      <c r="J15" s="353"/>
      <c r="K15" s="353"/>
      <c r="L15" s="353"/>
      <c r="M15" s="353"/>
    </row>
    <row r="16" spans="1:8" ht="18.75">
      <c r="A16" s="531" t="s">
        <v>203</v>
      </c>
      <c r="B16" s="531"/>
      <c r="C16" s="531"/>
      <c r="D16" s="531"/>
      <c r="E16" s="531"/>
      <c r="F16" s="531"/>
      <c r="G16" s="531"/>
      <c r="H16" s="531"/>
    </row>
    <row r="17" spans="1:8" ht="18.75">
      <c r="A17" s="531" t="s">
        <v>398</v>
      </c>
      <c r="B17" s="531"/>
      <c r="C17" s="531"/>
      <c r="D17" s="531"/>
      <c r="E17" s="531"/>
      <c r="F17" s="531"/>
      <c r="G17" s="531"/>
      <c r="H17" s="531"/>
    </row>
    <row r="18" spans="1:8" ht="18.75">
      <c r="A18" s="540"/>
      <c r="B18" s="540"/>
      <c r="C18" s="540"/>
      <c r="D18" s="540"/>
      <c r="E18" s="540"/>
      <c r="F18" s="540"/>
      <c r="G18" s="540"/>
      <c r="H18" s="540"/>
    </row>
    <row r="19" spans="1:8" ht="56.25">
      <c r="A19" s="311" t="s">
        <v>140</v>
      </c>
      <c r="B19" s="311" t="s">
        <v>71</v>
      </c>
      <c r="C19" s="311" t="s">
        <v>141</v>
      </c>
      <c r="D19" s="311" t="s">
        <v>142</v>
      </c>
      <c r="E19" s="311" t="s">
        <v>204</v>
      </c>
      <c r="F19" s="311" t="s">
        <v>205</v>
      </c>
      <c r="G19" s="311" t="s">
        <v>206</v>
      </c>
      <c r="H19" s="311" t="s">
        <v>144</v>
      </c>
    </row>
    <row r="20" spans="1:8" ht="18.75">
      <c r="A20" s="532" t="s">
        <v>207</v>
      </c>
      <c r="B20" s="533"/>
      <c r="C20" s="533"/>
      <c r="D20" s="533"/>
      <c r="E20" s="533"/>
      <c r="F20" s="533"/>
      <c r="G20" s="533"/>
      <c r="H20" s="534"/>
    </row>
    <row r="21" spans="1:8" ht="18.75">
      <c r="A21" s="231" t="s">
        <v>208</v>
      </c>
      <c r="B21" s="324" t="s">
        <v>209</v>
      </c>
      <c r="C21" s="232" t="s">
        <v>240</v>
      </c>
      <c r="D21" s="231"/>
      <c r="E21" s="231">
        <v>51</v>
      </c>
      <c r="F21" s="231">
        <v>16</v>
      </c>
      <c r="G21" s="231">
        <v>35</v>
      </c>
      <c r="H21" s="231" t="s">
        <v>210</v>
      </c>
    </row>
    <row r="22" spans="1:8" ht="18.75">
      <c r="A22" s="231" t="s">
        <v>208</v>
      </c>
      <c r="B22" s="232" t="s">
        <v>209</v>
      </c>
      <c r="C22" s="232" t="s">
        <v>241</v>
      </c>
      <c r="D22" s="231"/>
      <c r="E22" s="231">
        <v>146</v>
      </c>
      <c r="F22" s="231">
        <v>49</v>
      </c>
      <c r="G22" s="231">
        <v>97</v>
      </c>
      <c r="H22" s="231" t="s">
        <v>210</v>
      </c>
    </row>
    <row r="23" spans="1:8" ht="18.75">
      <c r="A23" s="231" t="s">
        <v>211</v>
      </c>
      <c r="B23" s="232" t="s">
        <v>212</v>
      </c>
      <c r="C23" s="232" t="s">
        <v>19</v>
      </c>
      <c r="D23" s="231"/>
      <c r="E23" s="231">
        <v>77</v>
      </c>
      <c r="F23" s="231">
        <v>26</v>
      </c>
      <c r="G23" s="231">
        <v>51</v>
      </c>
      <c r="H23" s="231" t="s">
        <v>210</v>
      </c>
    </row>
    <row r="24" spans="1:8" ht="75">
      <c r="A24" s="231" t="s">
        <v>213</v>
      </c>
      <c r="B24" s="232" t="s">
        <v>214</v>
      </c>
      <c r="C24" s="232" t="s">
        <v>179</v>
      </c>
      <c r="D24" s="231"/>
      <c r="E24" s="231">
        <v>59</v>
      </c>
      <c r="F24" s="231">
        <v>21</v>
      </c>
      <c r="G24" s="231">
        <v>38</v>
      </c>
      <c r="H24" s="231" t="s">
        <v>210</v>
      </c>
    </row>
    <row r="25" spans="1:8" ht="18.75">
      <c r="A25" s="231" t="s">
        <v>215</v>
      </c>
      <c r="B25" s="232" t="s">
        <v>216</v>
      </c>
      <c r="C25" s="232" t="s">
        <v>17</v>
      </c>
      <c r="D25" s="231"/>
      <c r="E25" s="231">
        <v>118</v>
      </c>
      <c r="F25" s="231">
        <v>40</v>
      </c>
      <c r="G25" s="231">
        <v>78</v>
      </c>
      <c r="H25" s="231" t="s">
        <v>210</v>
      </c>
    </row>
    <row r="26" spans="1:8" ht="18.75">
      <c r="A26" s="231" t="s">
        <v>217</v>
      </c>
      <c r="B26" s="232" t="s">
        <v>218</v>
      </c>
      <c r="C26" s="232" t="s">
        <v>11</v>
      </c>
      <c r="D26" s="231"/>
      <c r="E26" s="231">
        <v>61</v>
      </c>
      <c r="F26" s="231">
        <v>20</v>
      </c>
      <c r="G26" s="231">
        <v>41</v>
      </c>
      <c r="H26" s="231" t="s">
        <v>210</v>
      </c>
    </row>
    <row r="27" spans="1:8" ht="18.75">
      <c r="A27" s="231" t="s">
        <v>219</v>
      </c>
      <c r="B27" s="232" t="s">
        <v>220</v>
      </c>
      <c r="C27" s="232" t="s">
        <v>170</v>
      </c>
      <c r="D27" s="231"/>
      <c r="E27" s="231">
        <v>50</v>
      </c>
      <c r="F27" s="231">
        <v>16</v>
      </c>
      <c r="G27" s="231">
        <v>34</v>
      </c>
      <c r="H27" s="231" t="s">
        <v>210</v>
      </c>
    </row>
    <row r="28" spans="1:8" ht="18.75">
      <c r="A28" s="231" t="s">
        <v>221</v>
      </c>
      <c r="B28" s="232" t="s">
        <v>222</v>
      </c>
      <c r="C28" s="232" t="s">
        <v>180</v>
      </c>
      <c r="D28" s="231"/>
      <c r="E28" s="231">
        <v>60</v>
      </c>
      <c r="F28" s="231">
        <v>20</v>
      </c>
      <c r="G28" s="231">
        <v>40</v>
      </c>
      <c r="H28" s="231" t="s">
        <v>210</v>
      </c>
    </row>
    <row r="29" spans="1:8" ht="18.75">
      <c r="A29" s="231" t="s">
        <v>223</v>
      </c>
      <c r="B29" s="232" t="s">
        <v>305</v>
      </c>
      <c r="C29" s="232" t="s">
        <v>282</v>
      </c>
      <c r="D29" s="231"/>
      <c r="E29" s="231">
        <v>108</v>
      </c>
      <c r="F29" s="231">
        <v>36</v>
      </c>
      <c r="G29" s="231">
        <v>72</v>
      </c>
      <c r="H29" s="231" t="s">
        <v>210</v>
      </c>
    </row>
    <row r="30" spans="1:8" ht="18.75">
      <c r="A30" s="231" t="s">
        <v>224</v>
      </c>
      <c r="B30" s="232" t="s">
        <v>306</v>
      </c>
      <c r="C30" s="232" t="s">
        <v>283</v>
      </c>
      <c r="D30" s="231"/>
      <c r="E30" s="231">
        <v>80</v>
      </c>
      <c r="F30" s="231">
        <v>26</v>
      </c>
      <c r="G30" s="231">
        <v>54</v>
      </c>
      <c r="H30" s="231"/>
    </row>
    <row r="31" spans="1:8" ht="18.75">
      <c r="A31" s="231" t="s">
        <v>225</v>
      </c>
      <c r="B31" s="232" t="s">
        <v>227</v>
      </c>
      <c r="C31" s="232" t="s">
        <v>181</v>
      </c>
      <c r="D31" s="231"/>
      <c r="E31" s="231">
        <v>108</v>
      </c>
      <c r="F31" s="231">
        <v>36</v>
      </c>
      <c r="G31" s="231">
        <v>72</v>
      </c>
      <c r="H31" s="231" t="s">
        <v>228</v>
      </c>
    </row>
    <row r="32" spans="1:8" ht="18.75">
      <c r="A32" s="535" t="s">
        <v>89</v>
      </c>
      <c r="B32" s="536"/>
      <c r="C32" s="536"/>
      <c r="D32" s="537"/>
      <c r="E32" s="312">
        <f>SUM(E21:E31)</f>
        <v>918</v>
      </c>
      <c r="F32" s="312"/>
      <c r="G32" s="312">
        <f>SUM(G21:G31)</f>
        <v>612</v>
      </c>
      <c r="H32" s="313"/>
    </row>
    <row r="33" spans="1:8" ht="18.75">
      <c r="A33" s="535"/>
      <c r="B33" s="536"/>
      <c r="C33" s="536"/>
      <c r="D33" s="537"/>
      <c r="E33" s="314">
        <f>E32/17</f>
        <v>54</v>
      </c>
      <c r="F33" s="314"/>
      <c r="G33" s="314">
        <f>G32/17</f>
        <v>36</v>
      </c>
      <c r="H33" s="312" t="s">
        <v>390</v>
      </c>
    </row>
    <row r="34" spans="1:8" ht="18.75" customHeight="1">
      <c r="A34" s="532" t="s">
        <v>229</v>
      </c>
      <c r="B34" s="533"/>
      <c r="C34" s="533"/>
      <c r="D34" s="533"/>
      <c r="E34" s="533"/>
      <c r="F34" s="533"/>
      <c r="G34" s="533"/>
      <c r="H34" s="534"/>
    </row>
    <row r="35" spans="1:8" ht="18.75">
      <c r="A35" s="231" t="s">
        <v>208</v>
      </c>
      <c r="B35" s="232" t="s">
        <v>209</v>
      </c>
      <c r="C35" s="232" t="s">
        <v>240</v>
      </c>
      <c r="D35" s="231"/>
      <c r="E35" s="231">
        <v>124</v>
      </c>
      <c r="F35" s="231">
        <v>42</v>
      </c>
      <c r="G35" s="231">
        <v>82</v>
      </c>
      <c r="H35" s="231" t="s">
        <v>149</v>
      </c>
    </row>
    <row r="36" spans="1:8" ht="18.75">
      <c r="A36" s="231" t="s">
        <v>208</v>
      </c>
      <c r="B36" s="232" t="s">
        <v>209</v>
      </c>
      <c r="C36" s="232" t="s">
        <v>241</v>
      </c>
      <c r="D36" s="231"/>
      <c r="E36" s="231">
        <v>146</v>
      </c>
      <c r="F36" s="231">
        <v>48</v>
      </c>
      <c r="G36" s="231">
        <v>98</v>
      </c>
      <c r="H36" s="231" t="s">
        <v>149</v>
      </c>
    </row>
    <row r="37" spans="1:8" ht="18.75">
      <c r="A37" s="231" t="s">
        <v>211</v>
      </c>
      <c r="B37" s="232" t="s">
        <v>212</v>
      </c>
      <c r="C37" s="232" t="s">
        <v>19</v>
      </c>
      <c r="D37" s="231"/>
      <c r="E37" s="231">
        <v>98</v>
      </c>
      <c r="F37" s="231">
        <v>32</v>
      </c>
      <c r="G37" s="231">
        <v>66</v>
      </c>
      <c r="H37" s="231" t="s">
        <v>149</v>
      </c>
    </row>
    <row r="38" spans="1:8" ht="75">
      <c r="A38" s="231" t="s">
        <v>213</v>
      </c>
      <c r="B38" s="232" t="s">
        <v>214</v>
      </c>
      <c r="C38" s="232" t="s">
        <v>179</v>
      </c>
      <c r="D38" s="231"/>
      <c r="E38" s="231">
        <v>175</v>
      </c>
      <c r="F38" s="231">
        <v>57</v>
      </c>
      <c r="G38" s="231">
        <v>118</v>
      </c>
      <c r="H38" s="231" t="s">
        <v>149</v>
      </c>
    </row>
    <row r="39" spans="1:8" ht="18.75">
      <c r="A39" s="231" t="s">
        <v>215</v>
      </c>
      <c r="B39" s="232" t="s">
        <v>216</v>
      </c>
      <c r="C39" s="232" t="s">
        <v>17</v>
      </c>
      <c r="D39" s="231"/>
      <c r="E39" s="231">
        <v>116</v>
      </c>
      <c r="F39" s="231">
        <v>38</v>
      </c>
      <c r="G39" s="231">
        <v>78</v>
      </c>
      <c r="H39" s="231" t="s">
        <v>149</v>
      </c>
    </row>
    <row r="40" spans="1:8" ht="18.75">
      <c r="A40" s="231" t="s">
        <v>217</v>
      </c>
      <c r="B40" s="232" t="s">
        <v>218</v>
      </c>
      <c r="C40" s="232" t="s">
        <v>11</v>
      </c>
      <c r="D40" s="231"/>
      <c r="E40" s="231">
        <v>114</v>
      </c>
      <c r="F40" s="231">
        <v>38</v>
      </c>
      <c r="G40" s="231">
        <v>76</v>
      </c>
      <c r="H40" s="231" t="s">
        <v>228</v>
      </c>
    </row>
    <row r="41" spans="1:8" ht="18.75">
      <c r="A41" s="231" t="s">
        <v>219</v>
      </c>
      <c r="B41" s="232" t="s">
        <v>220</v>
      </c>
      <c r="C41" s="232" t="s">
        <v>170</v>
      </c>
      <c r="D41" s="231"/>
      <c r="E41" s="231">
        <v>55</v>
      </c>
      <c r="F41" s="231">
        <v>19</v>
      </c>
      <c r="G41" s="231">
        <v>36</v>
      </c>
      <c r="H41" s="231" t="s">
        <v>228</v>
      </c>
    </row>
    <row r="42" spans="1:8" ht="18.75">
      <c r="A42" s="231" t="s">
        <v>221</v>
      </c>
      <c r="B42" s="232" t="s">
        <v>222</v>
      </c>
      <c r="C42" s="232" t="s">
        <v>180</v>
      </c>
      <c r="D42" s="231"/>
      <c r="E42" s="231">
        <v>57</v>
      </c>
      <c r="F42" s="231">
        <v>19</v>
      </c>
      <c r="G42" s="231">
        <v>38</v>
      </c>
      <c r="H42" s="231" t="s">
        <v>149</v>
      </c>
    </row>
    <row r="43" spans="1:8" ht="18.75">
      <c r="A43" s="231" t="s">
        <v>223</v>
      </c>
      <c r="B43" s="232" t="s">
        <v>305</v>
      </c>
      <c r="C43" s="232" t="s">
        <v>282</v>
      </c>
      <c r="D43" s="231"/>
      <c r="E43" s="231">
        <v>106</v>
      </c>
      <c r="F43" s="231">
        <v>35</v>
      </c>
      <c r="G43" s="231">
        <v>71</v>
      </c>
      <c r="H43" s="231" t="s">
        <v>228</v>
      </c>
    </row>
    <row r="44" spans="1:8" ht="18.75">
      <c r="A44" s="231" t="s">
        <v>226</v>
      </c>
      <c r="B44" s="232" t="s">
        <v>306</v>
      </c>
      <c r="C44" s="232" t="s">
        <v>283</v>
      </c>
      <c r="D44" s="231"/>
      <c r="E44" s="231">
        <v>82</v>
      </c>
      <c r="F44" s="231">
        <v>28</v>
      </c>
      <c r="G44" s="231">
        <v>54</v>
      </c>
      <c r="H44" s="231" t="s">
        <v>149</v>
      </c>
    </row>
    <row r="45" spans="1:8" ht="18.75">
      <c r="A45" s="231" t="s">
        <v>307</v>
      </c>
      <c r="B45" s="232" t="s">
        <v>230</v>
      </c>
      <c r="C45" s="232" t="s">
        <v>182</v>
      </c>
      <c r="D45" s="231"/>
      <c r="E45" s="231">
        <v>54</v>
      </c>
      <c r="F45" s="231">
        <v>18</v>
      </c>
      <c r="G45" s="231">
        <v>36</v>
      </c>
      <c r="H45" s="231" t="s">
        <v>228</v>
      </c>
    </row>
    <row r="46" spans="1:8" ht="18.75">
      <c r="A46" s="231" t="s">
        <v>308</v>
      </c>
      <c r="B46" s="232" t="s">
        <v>194</v>
      </c>
      <c r="C46" s="232" t="s">
        <v>314</v>
      </c>
      <c r="D46" s="231"/>
      <c r="E46" s="231">
        <v>61</v>
      </c>
      <c r="F46" s="231">
        <v>22</v>
      </c>
      <c r="G46" s="231">
        <v>39</v>
      </c>
      <c r="H46" s="231" t="s">
        <v>228</v>
      </c>
    </row>
    <row r="47" spans="1:8" ht="18.75">
      <c r="A47" s="535" t="s">
        <v>89</v>
      </c>
      <c r="B47" s="536"/>
      <c r="C47" s="536"/>
      <c r="D47" s="537"/>
      <c r="E47" s="312">
        <f>SUM(E35:E46)</f>
        <v>1188</v>
      </c>
      <c r="F47" s="312"/>
      <c r="G47" s="312">
        <f>SUM(G35:G46)</f>
        <v>792</v>
      </c>
      <c r="H47" s="313"/>
    </row>
    <row r="48" spans="1:8" ht="36.75" customHeight="1">
      <c r="A48" s="535"/>
      <c r="B48" s="536"/>
      <c r="C48" s="536"/>
      <c r="D48" s="537"/>
      <c r="E48" s="314">
        <f>E47/22</f>
        <v>54</v>
      </c>
      <c r="F48" s="312"/>
      <c r="G48" s="314">
        <f>G47/22</f>
        <v>36</v>
      </c>
      <c r="H48" s="312" t="s">
        <v>391</v>
      </c>
    </row>
    <row r="49" spans="1:8" ht="18.75">
      <c r="A49" s="230"/>
      <c r="B49" s="230"/>
      <c r="C49" s="230"/>
      <c r="D49" s="230"/>
      <c r="E49" s="230"/>
      <c r="F49" s="230"/>
      <c r="G49" s="230"/>
      <c r="H49" s="230"/>
    </row>
    <row r="50" spans="1:8" ht="18.75">
      <c r="A50" s="356" t="s">
        <v>231</v>
      </c>
      <c r="B50" s="356"/>
      <c r="C50" s="356"/>
      <c r="D50" s="229"/>
      <c r="E50" s="229"/>
      <c r="F50" s="229"/>
      <c r="G50" s="229"/>
      <c r="H50" s="229"/>
    </row>
    <row r="51" spans="1:8" ht="18.75">
      <c r="A51" s="529" t="s">
        <v>399</v>
      </c>
      <c r="B51" s="529"/>
      <c r="C51" s="529"/>
      <c r="D51" s="229"/>
      <c r="E51" s="229"/>
      <c r="F51" s="538" t="s">
        <v>232</v>
      </c>
      <c r="G51" s="538"/>
      <c r="H51" s="538"/>
    </row>
    <row r="52" spans="1:8" ht="18.75" customHeight="1">
      <c r="A52" s="529" t="s">
        <v>233</v>
      </c>
      <c r="B52" s="529"/>
      <c r="C52" s="529"/>
      <c r="D52" s="229"/>
      <c r="E52" s="229"/>
      <c r="F52" s="530" t="s">
        <v>352</v>
      </c>
      <c r="G52" s="530"/>
      <c r="H52" s="530"/>
    </row>
    <row r="53" spans="1:5" ht="18.75" customHeight="1">
      <c r="A53" s="529" t="s">
        <v>397</v>
      </c>
      <c r="B53" s="529"/>
      <c r="C53" s="529"/>
      <c r="D53" s="233"/>
      <c r="E53" s="233"/>
    </row>
    <row r="54" spans="1:8" ht="10.5">
      <c r="A54" s="233"/>
      <c r="B54" s="233"/>
      <c r="C54" s="233"/>
      <c r="D54" s="233"/>
      <c r="E54" s="233"/>
      <c r="F54" s="233"/>
      <c r="G54" s="233"/>
      <c r="H54" s="233"/>
    </row>
    <row r="55" spans="1:8" ht="10.5">
      <c r="A55" s="233"/>
      <c r="B55" s="233"/>
      <c r="C55" s="233"/>
      <c r="D55" s="233"/>
      <c r="E55" s="233"/>
      <c r="F55" s="233"/>
      <c r="G55" s="233"/>
      <c r="H55" s="233"/>
    </row>
  </sheetData>
  <sheetProtection/>
  <mergeCells count="32">
    <mergeCell ref="A5:D5"/>
    <mergeCell ref="E5:H5"/>
    <mergeCell ref="A6:D6"/>
    <mergeCell ref="A8:H8"/>
    <mergeCell ref="A18:H18"/>
    <mergeCell ref="A16:H16"/>
    <mergeCell ref="A17:H17"/>
    <mergeCell ref="F51:H51"/>
    <mergeCell ref="A9:H9"/>
    <mergeCell ref="A14:H14"/>
    <mergeCell ref="A11:H11"/>
    <mergeCell ref="A12:H12"/>
    <mergeCell ref="A33:D33"/>
    <mergeCell ref="A34:H34"/>
    <mergeCell ref="A47:D47"/>
    <mergeCell ref="A15:H15"/>
    <mergeCell ref="A2:C2"/>
    <mergeCell ref="E2:H2"/>
    <mergeCell ref="A3:D3"/>
    <mergeCell ref="E3:H3"/>
    <mergeCell ref="A4:D4"/>
    <mergeCell ref="F1:H1"/>
    <mergeCell ref="A53:C53"/>
    <mergeCell ref="F52:H52"/>
    <mergeCell ref="A10:H10"/>
    <mergeCell ref="A20:H20"/>
    <mergeCell ref="A32:D32"/>
    <mergeCell ref="A13:H13"/>
    <mergeCell ref="A52:C52"/>
    <mergeCell ref="A48:D48"/>
    <mergeCell ref="A50:C50"/>
    <mergeCell ref="A51:C5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2"/>
  <sheetViews>
    <sheetView view="pageBreakPreview" zoomScale="85" zoomScaleSheetLayoutView="85" zoomScalePageLayoutView="0" workbookViewId="0" topLeftCell="A1">
      <selection activeCell="A13" sqref="A13:M13"/>
    </sheetView>
  </sheetViews>
  <sheetFormatPr defaultColWidth="9.00390625" defaultRowHeight="12.75"/>
  <cols>
    <col min="1" max="1" width="9.125" style="2" customWidth="1"/>
    <col min="2" max="2" width="14.875" style="2" customWidth="1"/>
    <col min="3" max="3" width="41.125" style="2" customWidth="1"/>
    <col min="4" max="4" width="27.125" style="2" customWidth="1"/>
    <col min="5" max="6" width="8.75390625" style="2" customWidth="1"/>
    <col min="7" max="7" width="8.00390625" style="2" customWidth="1"/>
    <col min="8" max="9" width="5.625" style="2" customWidth="1"/>
    <col min="10" max="10" width="6.75390625" style="2" customWidth="1"/>
    <col min="11" max="11" width="8.75390625" style="2" customWidth="1"/>
    <col min="12" max="12" width="13.125" style="2" customWidth="1"/>
    <col min="13" max="13" width="11.75390625" style="2" customWidth="1"/>
    <col min="14" max="16384" width="9.125" style="2" customWidth="1"/>
  </cols>
  <sheetData>
    <row r="1" spans="1:8" ht="18.75">
      <c r="A1" s="356" t="s">
        <v>177</v>
      </c>
      <c r="B1" s="356"/>
      <c r="C1" s="356"/>
      <c r="D1" s="229"/>
      <c r="E1" s="538"/>
      <c r="F1" s="538"/>
      <c r="G1" s="538"/>
      <c r="H1" s="538"/>
    </row>
    <row r="2" spans="1:8" ht="18.75">
      <c r="A2" s="529" t="s">
        <v>178</v>
      </c>
      <c r="B2" s="529"/>
      <c r="C2" s="529"/>
      <c r="D2" s="529"/>
      <c r="E2" s="538"/>
      <c r="F2" s="538"/>
      <c r="G2" s="538"/>
      <c r="H2" s="538"/>
    </row>
    <row r="3" spans="1:8" ht="18.75">
      <c r="A3" s="529" t="s">
        <v>392</v>
      </c>
      <c r="B3" s="529"/>
      <c r="C3" s="529"/>
      <c r="D3" s="529"/>
      <c r="E3" s="328"/>
      <c r="F3" s="328"/>
      <c r="G3" s="328"/>
      <c r="H3" s="328"/>
    </row>
    <row r="4" spans="1:8" ht="18.75">
      <c r="A4" s="529" t="s">
        <v>359</v>
      </c>
      <c r="B4" s="529"/>
      <c r="C4" s="529"/>
      <c r="D4" s="529"/>
      <c r="E4" s="538"/>
      <c r="F4" s="538"/>
      <c r="G4" s="538"/>
      <c r="H4" s="538"/>
    </row>
    <row r="5" spans="1:8" ht="18.75">
      <c r="A5" s="529" t="s">
        <v>397</v>
      </c>
      <c r="B5" s="529"/>
      <c r="C5" s="529"/>
      <c r="D5" s="529"/>
      <c r="E5" s="229"/>
      <c r="F5" s="229"/>
      <c r="G5" s="229"/>
      <c r="H5" s="229"/>
    </row>
    <row r="6" spans="1:8" ht="18.75">
      <c r="A6" s="327"/>
      <c r="B6" s="327"/>
      <c r="C6" s="327"/>
      <c r="D6" s="327"/>
      <c r="E6" s="229"/>
      <c r="F6" s="229"/>
      <c r="G6" s="229"/>
      <c r="H6" s="229"/>
    </row>
    <row r="7" spans="1:14" ht="18.75">
      <c r="A7" s="360" t="s">
        <v>357</v>
      </c>
      <c r="B7" s="360"/>
      <c r="C7" s="563"/>
      <c r="D7" s="563"/>
      <c r="E7" s="563"/>
      <c r="F7" s="563"/>
      <c r="G7" s="563"/>
      <c r="H7" s="563"/>
      <c r="I7" s="563"/>
      <c r="J7" s="563"/>
      <c r="K7" s="563"/>
      <c r="L7" s="563"/>
      <c r="M7" s="563"/>
      <c r="N7" s="1"/>
    </row>
    <row r="8" spans="1:14" ht="18.75">
      <c r="A8" s="360" t="s">
        <v>139</v>
      </c>
      <c r="B8" s="360"/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1"/>
    </row>
    <row r="9" spans="1:14" ht="18.75">
      <c r="A9" s="360" t="s">
        <v>153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1"/>
    </row>
    <row r="10" spans="1:14" ht="18.75">
      <c r="A10" s="360" t="s">
        <v>154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1"/>
    </row>
    <row r="11" spans="1:14" ht="18.75">
      <c r="A11" s="360" t="s">
        <v>155</v>
      </c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1"/>
    </row>
    <row r="12" spans="1:14" ht="18.75">
      <c r="A12" s="360" t="s">
        <v>338</v>
      </c>
      <c r="B12" s="360"/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1"/>
    </row>
    <row r="13" spans="1:14" ht="18.75">
      <c r="A13" s="360" t="s">
        <v>402</v>
      </c>
      <c r="B13" s="360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1"/>
    </row>
    <row r="14" spans="1:14" ht="18.75">
      <c r="A14" s="360" t="s">
        <v>360</v>
      </c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"/>
    </row>
    <row r="15" spans="1:14" ht="18.75">
      <c r="A15" s="360" t="s">
        <v>358</v>
      </c>
      <c r="B15" s="360"/>
      <c r="C15" s="559"/>
      <c r="D15" s="559"/>
      <c r="E15" s="559"/>
      <c r="F15" s="559"/>
      <c r="G15" s="559"/>
      <c r="H15" s="559"/>
      <c r="I15" s="559"/>
      <c r="J15" s="559"/>
      <c r="K15" s="559"/>
      <c r="L15" s="559"/>
      <c r="M15" s="559"/>
      <c r="N15" s="1"/>
    </row>
    <row r="16" spans="1:14" ht="18.75">
      <c r="A16" s="32"/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1"/>
    </row>
    <row r="17" spans="1:14" ht="12.75">
      <c r="A17" s="555" t="s">
        <v>140</v>
      </c>
      <c r="B17" s="548" t="s">
        <v>71</v>
      </c>
      <c r="C17" s="555" t="s">
        <v>141</v>
      </c>
      <c r="D17" s="555" t="s">
        <v>142</v>
      </c>
      <c r="E17" s="541" t="s">
        <v>89</v>
      </c>
      <c r="F17" s="541" t="s">
        <v>280</v>
      </c>
      <c r="G17" s="555" t="s">
        <v>143</v>
      </c>
      <c r="H17" s="560"/>
      <c r="I17" s="560"/>
      <c r="J17" s="560"/>
      <c r="K17" s="560"/>
      <c r="L17" s="555" t="s">
        <v>144</v>
      </c>
      <c r="M17" s="555"/>
      <c r="N17" s="4"/>
    </row>
    <row r="18" spans="1:14" ht="12.75">
      <c r="A18" s="555"/>
      <c r="B18" s="549"/>
      <c r="C18" s="555"/>
      <c r="D18" s="555"/>
      <c r="E18" s="542"/>
      <c r="F18" s="542"/>
      <c r="G18" s="560"/>
      <c r="H18" s="560"/>
      <c r="I18" s="560"/>
      <c r="J18" s="560"/>
      <c r="K18" s="560"/>
      <c r="L18" s="555"/>
      <c r="M18" s="555"/>
      <c r="N18" s="4"/>
    </row>
    <row r="19" spans="1:14" ht="23.25" customHeight="1">
      <c r="A19" s="555"/>
      <c r="B19" s="549"/>
      <c r="C19" s="555"/>
      <c r="D19" s="555"/>
      <c r="E19" s="542"/>
      <c r="F19" s="542"/>
      <c r="G19" s="551" t="s">
        <v>145</v>
      </c>
      <c r="H19" s="551" t="s">
        <v>146</v>
      </c>
      <c r="I19" s="541" t="s">
        <v>200</v>
      </c>
      <c r="J19" s="551" t="s">
        <v>199</v>
      </c>
      <c r="K19" s="551" t="s">
        <v>147</v>
      </c>
      <c r="L19" s="555"/>
      <c r="M19" s="555"/>
      <c r="N19" s="4"/>
    </row>
    <row r="20" spans="1:14" ht="33" customHeight="1">
      <c r="A20" s="555"/>
      <c r="B20" s="550"/>
      <c r="C20" s="555"/>
      <c r="D20" s="555"/>
      <c r="E20" s="543"/>
      <c r="F20" s="543"/>
      <c r="G20" s="551"/>
      <c r="H20" s="551"/>
      <c r="I20" s="543"/>
      <c r="J20" s="551"/>
      <c r="K20" s="551"/>
      <c r="L20" s="555"/>
      <c r="M20" s="555"/>
      <c r="N20" s="4"/>
    </row>
    <row r="21" spans="1:14" ht="18.75">
      <c r="A21" s="558" t="s">
        <v>158</v>
      </c>
      <c r="B21" s="558"/>
      <c r="C21" s="558"/>
      <c r="D21" s="558"/>
      <c r="E21" s="558"/>
      <c r="F21" s="558"/>
      <c r="G21" s="558"/>
      <c r="H21" s="558"/>
      <c r="I21" s="558"/>
      <c r="J21" s="558"/>
      <c r="K21" s="558"/>
      <c r="L21" s="558"/>
      <c r="M21" s="558"/>
      <c r="N21" s="4"/>
    </row>
    <row r="22" spans="1:14" ht="18.75">
      <c r="A22" s="21">
        <v>1</v>
      </c>
      <c r="B22" s="49" t="s">
        <v>16</v>
      </c>
      <c r="C22" s="11" t="s">
        <v>17</v>
      </c>
      <c r="D22" s="260"/>
      <c r="E22" s="12">
        <v>60</v>
      </c>
      <c r="F22" s="19">
        <f>E22-G22</f>
        <v>12</v>
      </c>
      <c r="G22" s="10">
        <f aca="true" t="shared" si="0" ref="G22:G30">SUM(H22:J22)</f>
        <v>48</v>
      </c>
      <c r="H22" s="14">
        <v>32</v>
      </c>
      <c r="I22" s="14">
        <v>16</v>
      </c>
      <c r="J22" s="12"/>
      <c r="K22" s="15"/>
      <c r="L22" s="547" t="s">
        <v>148</v>
      </c>
      <c r="M22" s="547"/>
      <c r="N22" s="5"/>
    </row>
    <row r="23" spans="1:14" ht="18.75">
      <c r="A23" s="21">
        <v>2</v>
      </c>
      <c r="B23" s="49" t="s">
        <v>18</v>
      </c>
      <c r="C23" s="11" t="s">
        <v>19</v>
      </c>
      <c r="D23" s="259"/>
      <c r="E23" s="12">
        <v>90</v>
      </c>
      <c r="F23" s="19">
        <v>16</v>
      </c>
      <c r="G23" s="10">
        <f t="shared" si="0"/>
        <v>74</v>
      </c>
      <c r="H23" s="14"/>
      <c r="I23" s="14"/>
      <c r="J23" s="12">
        <v>74</v>
      </c>
      <c r="K23" s="15"/>
      <c r="L23" s="547"/>
      <c r="M23" s="547"/>
      <c r="N23" s="4"/>
    </row>
    <row r="24" spans="1:14" ht="18.75">
      <c r="A24" s="21">
        <v>3</v>
      </c>
      <c r="B24" s="49" t="s">
        <v>20</v>
      </c>
      <c r="C24" s="11" t="s">
        <v>11</v>
      </c>
      <c r="D24" s="261"/>
      <c r="E24" s="12">
        <v>76</v>
      </c>
      <c r="F24" s="19">
        <v>52</v>
      </c>
      <c r="G24" s="10">
        <f t="shared" si="0"/>
        <v>24</v>
      </c>
      <c r="H24" s="14">
        <v>2</v>
      </c>
      <c r="I24" s="14"/>
      <c r="J24" s="12">
        <v>22</v>
      </c>
      <c r="K24" s="15"/>
      <c r="L24" s="556" t="s">
        <v>148</v>
      </c>
      <c r="M24" s="557"/>
      <c r="N24" s="4"/>
    </row>
    <row r="25" spans="1:14" ht="18.75">
      <c r="A25" s="21">
        <v>4</v>
      </c>
      <c r="B25" s="49" t="s">
        <v>29</v>
      </c>
      <c r="C25" s="11" t="s">
        <v>289</v>
      </c>
      <c r="D25" s="259"/>
      <c r="E25" s="12">
        <v>132</v>
      </c>
      <c r="F25" s="19">
        <v>36</v>
      </c>
      <c r="G25" s="10">
        <f t="shared" si="0"/>
        <v>96</v>
      </c>
      <c r="H25" s="14">
        <v>60</v>
      </c>
      <c r="I25" s="14">
        <v>30</v>
      </c>
      <c r="J25" s="12">
        <v>6</v>
      </c>
      <c r="K25" s="15"/>
      <c r="L25" s="556" t="s">
        <v>151</v>
      </c>
      <c r="M25" s="557"/>
      <c r="N25" s="4"/>
    </row>
    <row r="26" spans="1:14" ht="18.75">
      <c r="A26" s="21">
        <v>5</v>
      </c>
      <c r="B26" s="49" t="s">
        <v>40</v>
      </c>
      <c r="C26" s="11" t="s">
        <v>25</v>
      </c>
      <c r="D26" s="260"/>
      <c r="E26" s="12">
        <v>96</v>
      </c>
      <c r="F26" s="19">
        <v>28</v>
      </c>
      <c r="G26" s="10">
        <f t="shared" si="0"/>
        <v>68</v>
      </c>
      <c r="H26" s="14">
        <v>42</v>
      </c>
      <c r="I26" s="14">
        <v>26</v>
      </c>
      <c r="J26" s="12"/>
      <c r="K26" s="15"/>
      <c r="L26" s="556" t="s">
        <v>149</v>
      </c>
      <c r="M26" s="557"/>
      <c r="N26" s="4"/>
    </row>
    <row r="27" spans="1:14" ht="18.75">
      <c r="A27" s="21">
        <v>6</v>
      </c>
      <c r="B27" s="49" t="s">
        <v>234</v>
      </c>
      <c r="C27" s="258" t="s">
        <v>355</v>
      </c>
      <c r="D27" s="259"/>
      <c r="E27" s="256">
        <v>64</v>
      </c>
      <c r="F27" s="257">
        <v>2</v>
      </c>
      <c r="G27" s="10">
        <f t="shared" si="0"/>
        <v>62</v>
      </c>
      <c r="H27" s="256">
        <v>40</v>
      </c>
      <c r="I27" s="256">
        <v>22</v>
      </c>
      <c r="J27" s="256"/>
      <c r="K27" s="256"/>
      <c r="L27" s="547" t="s">
        <v>148</v>
      </c>
      <c r="M27" s="547"/>
      <c r="N27" s="4"/>
    </row>
    <row r="28" spans="1:14" ht="18.75">
      <c r="A28" s="21">
        <v>7</v>
      </c>
      <c r="B28" s="49" t="s">
        <v>235</v>
      </c>
      <c r="C28" s="18" t="s">
        <v>131</v>
      </c>
      <c r="D28" s="259"/>
      <c r="E28" s="19">
        <v>74</v>
      </c>
      <c r="F28" s="19">
        <v>16</v>
      </c>
      <c r="G28" s="10">
        <f t="shared" si="0"/>
        <v>58</v>
      </c>
      <c r="H28" s="19">
        <v>34</v>
      </c>
      <c r="I28" s="19">
        <v>24</v>
      </c>
      <c r="J28" s="13"/>
      <c r="K28" s="13"/>
      <c r="L28" s="547" t="s">
        <v>148</v>
      </c>
      <c r="M28" s="547"/>
      <c r="N28" s="4"/>
    </row>
    <row r="29" spans="1:14" ht="18.75">
      <c r="A29" s="21">
        <v>8</v>
      </c>
      <c r="B29" s="50" t="s">
        <v>236</v>
      </c>
      <c r="C29" s="20" t="s">
        <v>132</v>
      </c>
      <c r="D29" s="260"/>
      <c r="E29" s="10">
        <v>70</v>
      </c>
      <c r="F29" s="19">
        <v>22</v>
      </c>
      <c r="G29" s="10">
        <f t="shared" si="0"/>
        <v>48</v>
      </c>
      <c r="H29" s="10">
        <v>32</v>
      </c>
      <c r="I29" s="10">
        <v>14</v>
      </c>
      <c r="J29" s="10">
        <v>2</v>
      </c>
      <c r="K29" s="15"/>
      <c r="L29" s="547" t="s">
        <v>148</v>
      </c>
      <c r="M29" s="547"/>
      <c r="N29" s="4"/>
    </row>
    <row r="30" spans="1:14" ht="18.75">
      <c r="A30" s="21">
        <v>9</v>
      </c>
      <c r="B30" s="49" t="s">
        <v>46</v>
      </c>
      <c r="C30" s="18" t="s">
        <v>301</v>
      </c>
      <c r="D30" s="259"/>
      <c r="E30" s="10">
        <v>96</v>
      </c>
      <c r="F30" s="19">
        <v>44</v>
      </c>
      <c r="G30" s="10">
        <f t="shared" si="0"/>
        <v>52</v>
      </c>
      <c r="H30" s="10">
        <v>28</v>
      </c>
      <c r="I30" s="10">
        <v>10</v>
      </c>
      <c r="J30" s="10">
        <v>14</v>
      </c>
      <c r="K30" s="15"/>
      <c r="L30" s="547" t="s">
        <v>148</v>
      </c>
      <c r="M30" s="547"/>
      <c r="N30" s="4"/>
    </row>
    <row r="31" spans="1:14" ht="18.75">
      <c r="A31" s="21">
        <v>10</v>
      </c>
      <c r="B31" s="49" t="s">
        <v>332</v>
      </c>
      <c r="C31" s="18" t="s">
        <v>302</v>
      </c>
      <c r="D31" s="259"/>
      <c r="E31" s="10">
        <v>160</v>
      </c>
      <c r="F31" s="19">
        <v>78</v>
      </c>
      <c r="G31" s="10">
        <f>SUM(H31:J31)</f>
        <v>82</v>
      </c>
      <c r="H31" s="10">
        <v>50</v>
      </c>
      <c r="I31" s="10">
        <v>32</v>
      </c>
      <c r="J31" s="10"/>
      <c r="K31" s="15"/>
      <c r="L31" s="547" t="s">
        <v>149</v>
      </c>
      <c r="M31" s="547"/>
      <c r="N31" s="4"/>
    </row>
    <row r="32" spans="1:14" ht="36" customHeight="1">
      <c r="A32" s="565" t="s">
        <v>150</v>
      </c>
      <c r="B32" s="566"/>
      <c r="C32" s="567"/>
      <c r="D32" s="315"/>
      <c r="E32" s="316">
        <f>SUM(E22:E31)</f>
        <v>918</v>
      </c>
      <c r="F32" s="316">
        <f aca="true" t="shared" si="1" ref="F32:K32">SUM(F22:F31)</f>
        <v>306</v>
      </c>
      <c r="G32" s="316">
        <f t="shared" si="1"/>
        <v>612</v>
      </c>
      <c r="H32" s="316">
        <f t="shared" si="1"/>
        <v>320</v>
      </c>
      <c r="I32" s="316">
        <f t="shared" si="1"/>
        <v>174</v>
      </c>
      <c r="J32" s="316">
        <f t="shared" si="1"/>
        <v>118</v>
      </c>
      <c r="K32" s="316">
        <f t="shared" si="1"/>
        <v>0</v>
      </c>
      <c r="L32" s="562" t="s">
        <v>356</v>
      </c>
      <c r="M32" s="562"/>
      <c r="N32" s="4"/>
    </row>
    <row r="33" spans="1:14" ht="18.75">
      <c r="A33" s="568"/>
      <c r="B33" s="569"/>
      <c r="C33" s="569"/>
      <c r="D33" s="570"/>
      <c r="E33" s="317">
        <f>E32/17</f>
        <v>54</v>
      </c>
      <c r="F33" s="317"/>
      <c r="G33" s="317">
        <f>G32/17</f>
        <v>36</v>
      </c>
      <c r="H33" s="544"/>
      <c r="I33" s="545"/>
      <c r="J33" s="545"/>
      <c r="K33" s="545"/>
      <c r="L33" s="545"/>
      <c r="M33" s="546"/>
      <c r="N33" s="4"/>
    </row>
    <row r="34" spans="1:14" ht="18.75">
      <c r="A34" s="558" t="s">
        <v>160</v>
      </c>
      <c r="B34" s="558"/>
      <c r="C34" s="558"/>
      <c r="D34" s="558"/>
      <c r="E34" s="558"/>
      <c r="F34" s="558"/>
      <c r="G34" s="558"/>
      <c r="H34" s="558"/>
      <c r="I34" s="558"/>
      <c r="J34" s="558"/>
      <c r="K34" s="558"/>
      <c r="L34" s="558"/>
      <c r="M34" s="558"/>
      <c r="N34" s="4"/>
    </row>
    <row r="35" spans="1:14" ht="18.75">
      <c r="A35" s="21">
        <v>1</v>
      </c>
      <c r="B35" s="21" t="s">
        <v>18</v>
      </c>
      <c r="C35" s="22" t="s">
        <v>19</v>
      </c>
      <c r="D35" s="259"/>
      <c r="E35" s="10">
        <v>106</v>
      </c>
      <c r="F35" s="10">
        <v>8</v>
      </c>
      <c r="G35" s="10">
        <f aca="true" t="shared" si="2" ref="G35:G41">SUM(H35:J35)</f>
        <v>98</v>
      </c>
      <c r="H35" s="10"/>
      <c r="I35" s="10"/>
      <c r="J35" s="10">
        <v>98</v>
      </c>
      <c r="K35" s="10"/>
      <c r="L35" s="547" t="s">
        <v>151</v>
      </c>
      <c r="M35" s="547"/>
      <c r="N35" s="4"/>
    </row>
    <row r="36" spans="1:14" ht="18.75">
      <c r="A36" s="21">
        <v>2</v>
      </c>
      <c r="B36" s="41" t="s">
        <v>20</v>
      </c>
      <c r="C36" s="227" t="s">
        <v>11</v>
      </c>
      <c r="D36" s="261"/>
      <c r="E36" s="10">
        <v>24</v>
      </c>
      <c r="F36" s="10"/>
      <c r="G36" s="10">
        <f t="shared" si="2"/>
        <v>24</v>
      </c>
      <c r="H36" s="10"/>
      <c r="I36" s="10"/>
      <c r="J36" s="10">
        <v>24</v>
      </c>
      <c r="K36" s="10"/>
      <c r="L36" s="556" t="s">
        <v>148</v>
      </c>
      <c r="M36" s="557"/>
      <c r="N36" s="4"/>
    </row>
    <row r="37" spans="1:14" ht="18.75">
      <c r="A37" s="21">
        <v>3</v>
      </c>
      <c r="B37" s="41" t="s">
        <v>2</v>
      </c>
      <c r="C37" s="227" t="s">
        <v>286</v>
      </c>
      <c r="D37" s="259"/>
      <c r="E37" s="10">
        <v>78</v>
      </c>
      <c r="F37" s="10">
        <v>26</v>
      </c>
      <c r="G37" s="10">
        <f t="shared" si="2"/>
        <v>52</v>
      </c>
      <c r="H37" s="10"/>
      <c r="I37" s="10"/>
      <c r="J37" s="10">
        <v>52</v>
      </c>
      <c r="K37" s="10"/>
      <c r="L37" s="556" t="s">
        <v>148</v>
      </c>
      <c r="M37" s="557"/>
      <c r="N37" s="4"/>
    </row>
    <row r="38" spans="1:14" ht="37.5">
      <c r="A38" s="21">
        <v>5</v>
      </c>
      <c r="B38" s="41" t="s">
        <v>31</v>
      </c>
      <c r="C38" s="27" t="s">
        <v>303</v>
      </c>
      <c r="D38" s="259"/>
      <c r="E38" s="10">
        <v>232</v>
      </c>
      <c r="F38" s="10">
        <v>82</v>
      </c>
      <c r="G38" s="10">
        <f t="shared" si="2"/>
        <v>150</v>
      </c>
      <c r="H38" s="10">
        <v>20</v>
      </c>
      <c r="I38" s="10"/>
      <c r="J38" s="10">
        <v>130</v>
      </c>
      <c r="K38" s="10"/>
      <c r="L38" s="556" t="s">
        <v>149</v>
      </c>
      <c r="M38" s="557"/>
      <c r="N38" s="5"/>
    </row>
    <row r="39" spans="1:14" ht="37.5">
      <c r="A39" s="21">
        <v>6</v>
      </c>
      <c r="B39" s="41" t="s">
        <v>33</v>
      </c>
      <c r="C39" s="27" t="s">
        <v>288</v>
      </c>
      <c r="D39" s="259"/>
      <c r="E39" s="10">
        <v>232</v>
      </c>
      <c r="F39" s="10">
        <v>82</v>
      </c>
      <c r="G39" s="10">
        <f t="shared" si="2"/>
        <v>150</v>
      </c>
      <c r="H39" s="10">
        <v>20</v>
      </c>
      <c r="I39" s="10"/>
      <c r="J39" s="10">
        <v>130</v>
      </c>
      <c r="K39" s="26"/>
      <c r="L39" s="556" t="s">
        <v>149</v>
      </c>
      <c r="M39" s="557"/>
      <c r="N39" s="5"/>
    </row>
    <row r="40" spans="1:14" ht="37.5">
      <c r="A40" s="21">
        <v>7</v>
      </c>
      <c r="B40" s="21" t="s">
        <v>38</v>
      </c>
      <c r="C40" s="22" t="s">
        <v>304</v>
      </c>
      <c r="D40" s="259"/>
      <c r="E40" s="10">
        <v>232</v>
      </c>
      <c r="F40" s="10">
        <v>82</v>
      </c>
      <c r="G40" s="10">
        <f t="shared" si="2"/>
        <v>152</v>
      </c>
      <c r="H40" s="10">
        <v>22</v>
      </c>
      <c r="I40" s="10"/>
      <c r="J40" s="10">
        <v>130</v>
      </c>
      <c r="K40" s="10"/>
      <c r="L40" s="547" t="s">
        <v>149</v>
      </c>
      <c r="M40" s="547"/>
      <c r="N40" s="4"/>
    </row>
    <row r="41" spans="1:25" ht="18.75">
      <c r="A41" s="21">
        <v>8</v>
      </c>
      <c r="B41" s="41" t="s">
        <v>238</v>
      </c>
      <c r="C41" s="27" t="s">
        <v>354</v>
      </c>
      <c r="D41" s="259"/>
      <c r="E41" s="10">
        <v>48</v>
      </c>
      <c r="F41" s="10">
        <v>14</v>
      </c>
      <c r="G41" s="10">
        <f t="shared" si="2"/>
        <v>34</v>
      </c>
      <c r="H41" s="10">
        <v>22</v>
      </c>
      <c r="I41" s="10">
        <v>12</v>
      </c>
      <c r="J41" s="10"/>
      <c r="K41" s="26"/>
      <c r="L41" s="556" t="s">
        <v>148</v>
      </c>
      <c r="M41" s="557"/>
      <c r="N41" s="5"/>
      <c r="O41"/>
      <c r="P41"/>
      <c r="Q41"/>
      <c r="R41"/>
      <c r="S41"/>
      <c r="T41"/>
      <c r="U41"/>
      <c r="V41"/>
      <c r="W41"/>
      <c r="X41"/>
      <c r="Y41"/>
    </row>
    <row r="42" spans="1:14" ht="37.5">
      <c r="A42" s="21">
        <v>9</v>
      </c>
      <c r="B42" s="41" t="s">
        <v>44</v>
      </c>
      <c r="C42" s="27" t="s">
        <v>330</v>
      </c>
      <c r="D42" s="259"/>
      <c r="E42" s="10">
        <v>236</v>
      </c>
      <c r="F42" s="10">
        <v>104</v>
      </c>
      <c r="G42" s="10">
        <f>SUM(H42:J42)</f>
        <v>132</v>
      </c>
      <c r="H42" s="10">
        <v>24</v>
      </c>
      <c r="I42" s="10">
        <v>20</v>
      </c>
      <c r="J42" s="10">
        <v>88</v>
      </c>
      <c r="K42" s="26"/>
      <c r="L42" s="556" t="s">
        <v>149</v>
      </c>
      <c r="M42" s="557"/>
      <c r="N42" s="5"/>
    </row>
    <row r="43" spans="1:14" ht="45.75" customHeight="1">
      <c r="A43" s="565" t="s">
        <v>150</v>
      </c>
      <c r="B43" s="566"/>
      <c r="C43" s="567"/>
      <c r="D43" s="318"/>
      <c r="E43" s="316">
        <f>SUM(E35:E42)</f>
        <v>1188</v>
      </c>
      <c r="F43" s="316">
        <f aca="true" t="shared" si="3" ref="F43:K43">SUM(F35:F42)</f>
        <v>398</v>
      </c>
      <c r="G43" s="316">
        <f t="shared" si="3"/>
        <v>792</v>
      </c>
      <c r="H43" s="316">
        <f t="shared" si="3"/>
        <v>108</v>
      </c>
      <c r="I43" s="316">
        <f t="shared" si="3"/>
        <v>32</v>
      </c>
      <c r="J43" s="316">
        <f t="shared" si="3"/>
        <v>652</v>
      </c>
      <c r="K43" s="316">
        <f t="shared" si="3"/>
        <v>0</v>
      </c>
      <c r="L43" s="564" t="s">
        <v>361</v>
      </c>
      <c r="M43" s="564"/>
      <c r="N43" s="5"/>
    </row>
    <row r="44" spans="1:14" ht="18.75">
      <c r="A44" s="571"/>
      <c r="B44" s="572"/>
      <c r="C44" s="572"/>
      <c r="D44" s="573"/>
      <c r="E44" s="319">
        <f>E43/22</f>
        <v>54</v>
      </c>
      <c r="F44" s="319"/>
      <c r="G44" s="319">
        <f>G43/22</f>
        <v>36</v>
      </c>
      <c r="H44" s="552"/>
      <c r="I44" s="553"/>
      <c r="J44" s="553"/>
      <c r="K44" s="553"/>
      <c r="L44" s="553"/>
      <c r="M44" s="554"/>
      <c r="N44" s="4"/>
    </row>
    <row r="45" spans="1:25" ht="15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7"/>
      <c r="U45" s="7"/>
      <c r="V45" s="7"/>
      <c r="W45" s="7"/>
      <c r="X45" s="7"/>
      <c r="Y45" s="7"/>
    </row>
    <row r="46" spans="1:8" ht="18.75">
      <c r="A46" s="356" t="s">
        <v>231</v>
      </c>
      <c r="B46" s="356"/>
      <c r="C46" s="356"/>
      <c r="D46" s="229"/>
      <c r="E46" s="229"/>
      <c r="F46" s="229"/>
      <c r="G46" s="229"/>
      <c r="H46" s="229"/>
    </row>
    <row r="47" spans="1:13" ht="18.75" customHeight="1">
      <c r="A47" s="529" t="s">
        <v>399</v>
      </c>
      <c r="B47" s="529"/>
      <c r="C47" s="529"/>
      <c r="D47" s="229"/>
      <c r="E47" s="229"/>
      <c r="F47" s="538"/>
      <c r="G47" s="538"/>
      <c r="H47" s="538"/>
      <c r="K47" s="538" t="s">
        <v>232</v>
      </c>
      <c r="L47" s="538"/>
      <c r="M47" s="538"/>
    </row>
    <row r="48" spans="1:13" ht="18.75" customHeight="1">
      <c r="A48" s="529" t="s">
        <v>233</v>
      </c>
      <c r="B48" s="529"/>
      <c r="C48" s="529"/>
      <c r="D48" s="229"/>
      <c r="E48" s="229"/>
      <c r="F48" s="530"/>
      <c r="G48" s="530"/>
      <c r="H48" s="530"/>
      <c r="K48" s="530" t="s">
        <v>352</v>
      </c>
      <c r="L48" s="530"/>
      <c r="M48" s="530"/>
    </row>
    <row r="49" spans="1:5" ht="18.75" customHeight="1">
      <c r="A49" s="529" t="s">
        <v>397</v>
      </c>
      <c r="B49" s="529"/>
      <c r="C49" s="529"/>
      <c r="D49" s="233"/>
      <c r="E49" s="233"/>
    </row>
    <row r="50" spans="1:25" ht="15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61"/>
      <c r="O50" s="561"/>
      <c r="P50" s="561"/>
      <c r="Q50" s="561"/>
      <c r="R50" s="561"/>
      <c r="S50" s="561"/>
      <c r="T50" s="561"/>
      <c r="U50" s="9"/>
      <c r="V50" s="9"/>
      <c r="W50" s="9"/>
      <c r="X50" s="9"/>
      <c r="Y50" s="9"/>
    </row>
    <row r="51" spans="1:25" ht="15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7"/>
      <c r="U51" s="7"/>
      <c r="V51" s="7"/>
      <c r="W51" s="7"/>
      <c r="X51" s="7"/>
      <c r="Y51" s="7"/>
    </row>
    <row r="52" spans="1:25" ht="15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</sheetData>
  <sheetProtection/>
  <mergeCells count="67">
    <mergeCell ref="A49:C49"/>
    <mergeCell ref="K47:M47"/>
    <mergeCell ref="K48:M48"/>
    <mergeCell ref="A46:C46"/>
    <mergeCell ref="A48:C48"/>
    <mergeCell ref="A12:M12"/>
    <mergeCell ref="L37:M37"/>
    <mergeCell ref="L24:M24"/>
    <mergeCell ref="A33:D33"/>
    <mergeCell ref="A44:D44"/>
    <mergeCell ref="A10:M10"/>
    <mergeCell ref="A11:M11"/>
    <mergeCell ref="A14:M14"/>
    <mergeCell ref="F47:H47"/>
    <mergeCell ref="F48:H48"/>
    <mergeCell ref="A17:A20"/>
    <mergeCell ref="A43:C43"/>
    <mergeCell ref="L41:M41"/>
    <mergeCell ref="A32:C32"/>
    <mergeCell ref="L40:M40"/>
    <mergeCell ref="A3:D3"/>
    <mergeCell ref="A4:D4"/>
    <mergeCell ref="D17:D20"/>
    <mergeCell ref="A47:C47"/>
    <mergeCell ref="F17:F20"/>
    <mergeCell ref="L38:M38"/>
    <mergeCell ref="L26:M26"/>
    <mergeCell ref="L36:M36"/>
    <mergeCell ref="L39:M39"/>
    <mergeCell ref="L43:M43"/>
    <mergeCell ref="A1:C1"/>
    <mergeCell ref="E1:H1"/>
    <mergeCell ref="E2:H2"/>
    <mergeCell ref="E4:H4"/>
    <mergeCell ref="A5:D5"/>
    <mergeCell ref="A34:M34"/>
    <mergeCell ref="L28:M28"/>
    <mergeCell ref="L27:M27"/>
    <mergeCell ref="A2:D2"/>
    <mergeCell ref="A7:M7"/>
    <mergeCell ref="A8:M8"/>
    <mergeCell ref="A13:M13"/>
    <mergeCell ref="G17:K18"/>
    <mergeCell ref="L22:M22"/>
    <mergeCell ref="A15:M15"/>
    <mergeCell ref="N50:T50"/>
    <mergeCell ref="L29:M29"/>
    <mergeCell ref="L30:M30"/>
    <mergeCell ref="L31:M31"/>
    <mergeCell ref="L32:M32"/>
    <mergeCell ref="H44:M44"/>
    <mergeCell ref="L35:M35"/>
    <mergeCell ref="A9:M9"/>
    <mergeCell ref="L17:M20"/>
    <mergeCell ref="G19:G20"/>
    <mergeCell ref="H19:H20"/>
    <mergeCell ref="C17:C20"/>
    <mergeCell ref="L42:M42"/>
    <mergeCell ref="L25:M25"/>
    <mergeCell ref="A21:M21"/>
    <mergeCell ref="E17:E20"/>
    <mergeCell ref="H33:M33"/>
    <mergeCell ref="L23:M23"/>
    <mergeCell ref="I19:I20"/>
    <mergeCell ref="B17:B20"/>
    <mergeCell ref="J19:J20"/>
    <mergeCell ref="K19:K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5"/>
  <sheetViews>
    <sheetView view="pageBreakPreview" zoomScale="55" zoomScaleSheetLayoutView="55" zoomScalePageLayoutView="0" workbookViewId="0" topLeftCell="A1">
      <selection activeCell="F25" sqref="F25"/>
    </sheetView>
  </sheetViews>
  <sheetFormatPr defaultColWidth="9.00390625" defaultRowHeight="12.75"/>
  <cols>
    <col min="1" max="1" width="9.125" style="2" customWidth="1"/>
    <col min="2" max="2" width="14.125" style="2" customWidth="1"/>
    <col min="3" max="3" width="46.375" style="2" customWidth="1"/>
    <col min="4" max="4" width="26.875" style="2" customWidth="1"/>
    <col min="5" max="5" width="8.75390625" style="2" customWidth="1"/>
    <col min="6" max="6" width="10.25390625" style="2" customWidth="1"/>
    <col min="7" max="7" width="8.625" style="2" customWidth="1"/>
    <col min="8" max="9" width="5.625" style="2" customWidth="1"/>
    <col min="10" max="10" width="6.75390625" style="2" customWidth="1"/>
    <col min="11" max="11" width="8.75390625" style="2" customWidth="1"/>
    <col min="12" max="12" width="14.625" style="2" customWidth="1"/>
    <col min="13" max="13" width="15.625" style="2" customWidth="1"/>
    <col min="14" max="16384" width="9.125" style="2" customWidth="1"/>
  </cols>
  <sheetData>
    <row r="1" spans="1:8" ht="18.75">
      <c r="A1" s="356" t="s">
        <v>177</v>
      </c>
      <c r="B1" s="356"/>
      <c r="C1" s="356"/>
      <c r="D1" s="229"/>
      <c r="E1" s="538"/>
      <c r="F1" s="538"/>
      <c r="G1" s="538"/>
      <c r="H1" s="538"/>
    </row>
    <row r="2" spans="1:8" ht="18.75">
      <c r="A2" s="529" t="s">
        <v>178</v>
      </c>
      <c r="B2" s="529"/>
      <c r="C2" s="529"/>
      <c r="D2" s="529"/>
      <c r="E2" s="538"/>
      <c r="F2" s="538"/>
      <c r="G2" s="538"/>
      <c r="H2" s="538"/>
    </row>
    <row r="3" spans="1:8" ht="18.75">
      <c r="A3" s="529" t="s">
        <v>392</v>
      </c>
      <c r="B3" s="529"/>
      <c r="C3" s="529"/>
      <c r="D3" s="529"/>
      <c r="E3" s="328"/>
      <c r="F3" s="328"/>
      <c r="G3" s="328"/>
      <c r="H3" s="328"/>
    </row>
    <row r="4" spans="1:8" ht="18.75">
      <c r="A4" s="529" t="s">
        <v>359</v>
      </c>
      <c r="B4" s="529"/>
      <c r="C4" s="529"/>
      <c r="D4" s="529"/>
      <c r="E4" s="538"/>
      <c r="F4" s="538"/>
      <c r="G4" s="538"/>
      <c r="H4" s="538"/>
    </row>
    <row r="5" spans="1:8" ht="18.75">
      <c r="A5" s="529" t="s">
        <v>397</v>
      </c>
      <c r="B5" s="529"/>
      <c r="C5" s="529"/>
      <c r="D5" s="529"/>
      <c r="E5" s="229"/>
      <c r="F5" s="229"/>
      <c r="G5" s="229"/>
      <c r="H5" s="229"/>
    </row>
    <row r="6" spans="1:8" ht="18.75">
      <c r="A6" s="327"/>
      <c r="B6" s="327"/>
      <c r="C6" s="327"/>
      <c r="D6" s="327"/>
      <c r="E6" s="229"/>
      <c r="F6" s="229"/>
      <c r="G6" s="229"/>
      <c r="H6" s="229"/>
    </row>
    <row r="7" spans="1:14" ht="18.75">
      <c r="A7" s="360" t="s">
        <v>362</v>
      </c>
      <c r="B7" s="360"/>
      <c r="C7" s="563"/>
      <c r="D7" s="563"/>
      <c r="E7" s="563"/>
      <c r="F7" s="563"/>
      <c r="G7" s="563"/>
      <c r="H7" s="563"/>
      <c r="I7" s="563"/>
      <c r="J7" s="563"/>
      <c r="K7" s="563"/>
      <c r="L7" s="563"/>
      <c r="M7" s="563"/>
      <c r="N7" s="1"/>
    </row>
    <row r="8" spans="1:14" ht="18.75">
      <c r="A8" s="360" t="s">
        <v>157</v>
      </c>
      <c r="B8" s="360"/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1"/>
    </row>
    <row r="9" spans="1:14" ht="18.75">
      <c r="A9" s="360" t="s">
        <v>153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1"/>
    </row>
    <row r="10" spans="1:14" ht="18.75">
      <c r="A10" s="360" t="s">
        <v>154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1"/>
    </row>
    <row r="11" spans="1:14" ht="18.75">
      <c r="A11" s="360" t="s">
        <v>155</v>
      </c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1"/>
    </row>
    <row r="12" spans="1:14" ht="18.75">
      <c r="A12" s="360" t="s">
        <v>331</v>
      </c>
      <c r="B12" s="360"/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1"/>
    </row>
    <row r="13" spans="1:14" ht="18.75">
      <c r="A13" s="360" t="s">
        <v>363</v>
      </c>
      <c r="B13" s="360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1"/>
    </row>
    <row r="14" spans="1:14" ht="18.75">
      <c r="A14" s="360" t="s">
        <v>402</v>
      </c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"/>
    </row>
    <row r="15" spans="1:14" ht="18.75">
      <c r="A15" s="360" t="s">
        <v>156</v>
      </c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1"/>
    </row>
    <row r="16" spans="1:14" ht="18.75">
      <c r="A16" s="360" t="s">
        <v>395</v>
      </c>
      <c r="B16" s="360"/>
      <c r="C16" s="559"/>
      <c r="D16" s="559"/>
      <c r="E16" s="559"/>
      <c r="F16" s="559"/>
      <c r="G16" s="559"/>
      <c r="H16" s="559"/>
      <c r="I16" s="559"/>
      <c r="J16" s="559"/>
      <c r="K16" s="559"/>
      <c r="L16" s="559"/>
      <c r="M16" s="559"/>
      <c r="N16" s="1"/>
    </row>
    <row r="17" spans="1:14" ht="18.75">
      <c r="A17" s="32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4"/>
    </row>
    <row r="18" spans="1:14" ht="27" customHeight="1">
      <c r="A18" s="555" t="s">
        <v>140</v>
      </c>
      <c r="B18" s="548" t="s">
        <v>71</v>
      </c>
      <c r="C18" s="555" t="s">
        <v>141</v>
      </c>
      <c r="D18" s="555" t="s">
        <v>142</v>
      </c>
      <c r="E18" s="541" t="s">
        <v>89</v>
      </c>
      <c r="F18" s="541" t="s">
        <v>280</v>
      </c>
      <c r="G18" s="555" t="s">
        <v>143</v>
      </c>
      <c r="H18" s="560"/>
      <c r="I18" s="560"/>
      <c r="J18" s="560"/>
      <c r="K18" s="560"/>
      <c r="L18" s="555" t="s">
        <v>144</v>
      </c>
      <c r="M18" s="555"/>
      <c r="N18" s="4"/>
    </row>
    <row r="19" spans="1:14" ht="12.75">
      <c r="A19" s="555"/>
      <c r="B19" s="549"/>
      <c r="C19" s="555"/>
      <c r="D19" s="555"/>
      <c r="E19" s="542"/>
      <c r="F19" s="542"/>
      <c r="G19" s="560"/>
      <c r="H19" s="560"/>
      <c r="I19" s="560"/>
      <c r="J19" s="560"/>
      <c r="K19" s="560"/>
      <c r="L19" s="555"/>
      <c r="M19" s="555"/>
      <c r="N19" s="4"/>
    </row>
    <row r="20" spans="1:14" ht="37.5" customHeight="1">
      <c r="A20" s="555"/>
      <c r="B20" s="549"/>
      <c r="C20" s="555"/>
      <c r="D20" s="555"/>
      <c r="E20" s="542"/>
      <c r="F20" s="542"/>
      <c r="G20" s="551" t="s">
        <v>145</v>
      </c>
      <c r="H20" s="551" t="s">
        <v>146</v>
      </c>
      <c r="I20" s="541" t="s">
        <v>200</v>
      </c>
      <c r="J20" s="551" t="s">
        <v>199</v>
      </c>
      <c r="K20" s="551" t="s">
        <v>147</v>
      </c>
      <c r="L20" s="555"/>
      <c r="M20" s="555"/>
      <c r="N20" s="4"/>
    </row>
    <row r="21" spans="1:14" ht="12.75">
      <c r="A21" s="555"/>
      <c r="B21" s="550"/>
      <c r="C21" s="555"/>
      <c r="D21" s="555"/>
      <c r="E21" s="543"/>
      <c r="F21" s="543"/>
      <c r="G21" s="551"/>
      <c r="H21" s="551"/>
      <c r="I21" s="543"/>
      <c r="J21" s="551"/>
      <c r="K21" s="551"/>
      <c r="L21" s="555"/>
      <c r="M21" s="555"/>
      <c r="N21" s="4"/>
    </row>
    <row r="22" spans="1:14" ht="18.75">
      <c r="A22" s="558" t="s">
        <v>161</v>
      </c>
      <c r="B22" s="558"/>
      <c r="C22" s="558"/>
      <c r="D22" s="558"/>
      <c r="E22" s="558"/>
      <c r="F22" s="558"/>
      <c r="G22" s="558"/>
      <c r="H22" s="558"/>
      <c r="I22" s="558"/>
      <c r="J22" s="558"/>
      <c r="K22" s="558"/>
      <c r="L22" s="558"/>
      <c r="M22" s="558"/>
      <c r="N22" s="5"/>
    </row>
    <row r="23" spans="1:14" ht="18.75">
      <c r="A23" s="21">
        <v>1</v>
      </c>
      <c r="B23" s="49" t="s">
        <v>13</v>
      </c>
      <c r="C23" s="11" t="s">
        <v>14</v>
      </c>
      <c r="D23" s="264"/>
      <c r="E23" s="12">
        <v>60</v>
      </c>
      <c r="F23" s="19">
        <f>E23-G23</f>
        <v>12</v>
      </c>
      <c r="G23" s="13">
        <f>SUM(H23:J23)</f>
        <v>48</v>
      </c>
      <c r="H23" s="14">
        <v>32</v>
      </c>
      <c r="I23" s="14">
        <v>16</v>
      </c>
      <c r="J23" s="12"/>
      <c r="K23" s="15"/>
      <c r="L23" s="547" t="s">
        <v>148</v>
      </c>
      <c r="M23" s="547"/>
      <c r="N23" s="5"/>
    </row>
    <row r="24" spans="1:14" ht="18.75">
      <c r="A24" s="21">
        <v>2</v>
      </c>
      <c r="B24" s="49" t="s">
        <v>20</v>
      </c>
      <c r="C24" s="11" t="s">
        <v>11</v>
      </c>
      <c r="D24" s="264"/>
      <c r="E24" s="12">
        <v>86</v>
      </c>
      <c r="F24" s="19">
        <v>58</v>
      </c>
      <c r="G24" s="13">
        <f aca="true" t="shared" si="0" ref="G24:G31">SUM(H24:J24)</f>
        <v>28</v>
      </c>
      <c r="H24" s="14"/>
      <c r="I24" s="14"/>
      <c r="J24" s="12">
        <v>28</v>
      </c>
      <c r="K24" s="15"/>
      <c r="L24" s="556" t="s">
        <v>148</v>
      </c>
      <c r="M24" s="557"/>
      <c r="N24" s="5"/>
    </row>
    <row r="25" spans="1:14" ht="37.5">
      <c r="A25" s="21">
        <v>3</v>
      </c>
      <c r="B25" s="49" t="s">
        <v>125</v>
      </c>
      <c r="C25" s="11" t="s">
        <v>315</v>
      </c>
      <c r="D25" s="259"/>
      <c r="E25" s="12">
        <v>78</v>
      </c>
      <c r="F25" s="19">
        <v>26</v>
      </c>
      <c r="G25" s="13">
        <f t="shared" si="0"/>
        <v>52</v>
      </c>
      <c r="H25" s="14">
        <v>22</v>
      </c>
      <c r="I25" s="14"/>
      <c r="J25" s="12">
        <v>30</v>
      </c>
      <c r="K25" s="15"/>
      <c r="L25" s="556" t="s">
        <v>148</v>
      </c>
      <c r="M25" s="557"/>
      <c r="N25" s="4"/>
    </row>
    <row r="26" spans="1:14" ht="18.75">
      <c r="A26" s="21">
        <v>4</v>
      </c>
      <c r="B26" s="49" t="s">
        <v>238</v>
      </c>
      <c r="C26" s="11" t="s">
        <v>242</v>
      </c>
      <c r="D26" s="260"/>
      <c r="E26" s="12">
        <v>122</v>
      </c>
      <c r="F26" s="19">
        <v>36</v>
      </c>
      <c r="G26" s="13">
        <f t="shared" si="0"/>
        <v>86</v>
      </c>
      <c r="H26" s="14">
        <v>52</v>
      </c>
      <c r="I26" s="14">
        <v>34</v>
      </c>
      <c r="J26" s="12"/>
      <c r="K26" s="15"/>
      <c r="L26" s="547" t="s">
        <v>148</v>
      </c>
      <c r="M26" s="547"/>
      <c r="N26" s="4"/>
    </row>
    <row r="27" spans="1:14" ht="38.25" customHeight="1">
      <c r="A27" s="21">
        <v>5</v>
      </c>
      <c r="B27" s="49" t="s">
        <v>38</v>
      </c>
      <c r="C27" s="11" t="s">
        <v>36</v>
      </c>
      <c r="D27" s="259"/>
      <c r="E27" s="12">
        <v>62</v>
      </c>
      <c r="F27" s="19">
        <v>20</v>
      </c>
      <c r="G27" s="13">
        <f t="shared" si="0"/>
        <v>42</v>
      </c>
      <c r="H27" s="14">
        <v>28</v>
      </c>
      <c r="I27" s="14">
        <v>10</v>
      </c>
      <c r="J27" s="12">
        <v>4</v>
      </c>
      <c r="K27" s="15"/>
      <c r="L27" s="556" t="s">
        <v>148</v>
      </c>
      <c r="M27" s="557"/>
      <c r="N27" s="4"/>
    </row>
    <row r="28" spans="1:14" s="48" customFormat="1" ht="18.75">
      <c r="A28" s="577" t="s">
        <v>334</v>
      </c>
      <c r="B28" s="578"/>
      <c r="C28" s="578"/>
      <c r="D28" s="578"/>
      <c r="E28" s="578"/>
      <c r="F28" s="578"/>
      <c r="G28" s="578"/>
      <c r="H28" s="578"/>
      <c r="I28" s="578"/>
      <c r="J28" s="578"/>
      <c r="K28" s="578"/>
      <c r="L28" s="578"/>
      <c r="M28" s="579"/>
      <c r="N28" s="47"/>
    </row>
    <row r="29" spans="1:14" s="48" customFormat="1" ht="56.25">
      <c r="A29" s="51">
        <v>6</v>
      </c>
      <c r="B29" s="52" t="s">
        <v>53</v>
      </c>
      <c r="C29" s="43" t="s">
        <v>320</v>
      </c>
      <c r="D29" s="259"/>
      <c r="E29" s="44">
        <v>98</v>
      </c>
      <c r="F29" s="19">
        <v>28</v>
      </c>
      <c r="G29" s="13">
        <f t="shared" si="0"/>
        <v>70</v>
      </c>
      <c r="H29" s="45">
        <v>12</v>
      </c>
      <c r="I29" s="45">
        <v>8</v>
      </c>
      <c r="J29" s="44">
        <v>50</v>
      </c>
      <c r="K29" s="46"/>
      <c r="L29" s="253" t="s">
        <v>149</v>
      </c>
      <c r="M29" s="574" t="s">
        <v>309</v>
      </c>
      <c r="N29" s="47"/>
    </row>
    <row r="30" spans="1:14" ht="37.5">
      <c r="A30" s="51">
        <v>7</v>
      </c>
      <c r="B30" s="52" t="s">
        <v>237</v>
      </c>
      <c r="C30" s="43" t="s">
        <v>321</v>
      </c>
      <c r="D30" s="259"/>
      <c r="E30" s="44">
        <v>98</v>
      </c>
      <c r="F30" s="19">
        <v>28</v>
      </c>
      <c r="G30" s="13">
        <f t="shared" si="0"/>
        <v>70</v>
      </c>
      <c r="H30" s="45">
        <v>12</v>
      </c>
      <c r="I30" s="45">
        <v>8</v>
      </c>
      <c r="J30" s="44">
        <v>50</v>
      </c>
      <c r="K30" s="263">
        <v>20</v>
      </c>
      <c r="L30" s="253" t="s">
        <v>149</v>
      </c>
      <c r="M30" s="575"/>
      <c r="N30" s="4"/>
    </row>
    <row r="31" spans="1:14" ht="56.25">
      <c r="A31" s="21">
        <v>8</v>
      </c>
      <c r="B31" s="49" t="s">
        <v>319</v>
      </c>
      <c r="C31" s="16" t="s">
        <v>322</v>
      </c>
      <c r="D31" s="262"/>
      <c r="E31" s="12">
        <v>98</v>
      </c>
      <c r="F31" s="19">
        <v>26</v>
      </c>
      <c r="G31" s="13">
        <f t="shared" si="0"/>
        <v>72</v>
      </c>
      <c r="H31" s="12">
        <v>12</v>
      </c>
      <c r="I31" s="12">
        <v>8</v>
      </c>
      <c r="J31" s="12">
        <v>52</v>
      </c>
      <c r="K31" s="12"/>
      <c r="L31" s="34" t="s">
        <v>149</v>
      </c>
      <c r="M31" s="575"/>
      <c r="N31" s="4"/>
    </row>
    <row r="32" spans="1:14" ht="18.75">
      <c r="A32" s="21"/>
      <c r="B32" s="21" t="s">
        <v>342</v>
      </c>
      <c r="C32" s="30" t="s">
        <v>66</v>
      </c>
      <c r="D32" s="259"/>
      <c r="E32" s="12" t="s">
        <v>350</v>
      </c>
      <c r="F32" s="19" t="s">
        <v>349</v>
      </c>
      <c r="G32" s="17"/>
      <c r="H32" s="12"/>
      <c r="I32" s="12"/>
      <c r="J32" s="12"/>
      <c r="K32" s="12"/>
      <c r="L32" s="34" t="s">
        <v>151</v>
      </c>
      <c r="M32" s="575"/>
      <c r="N32" s="4"/>
    </row>
    <row r="33" spans="1:14" ht="46.5" customHeight="1">
      <c r="A33" s="21">
        <v>9</v>
      </c>
      <c r="B33" s="21" t="s">
        <v>55</v>
      </c>
      <c r="C33" s="22" t="s">
        <v>152</v>
      </c>
      <c r="D33" s="259"/>
      <c r="E33" s="21" t="s">
        <v>351</v>
      </c>
      <c r="F33" s="21" t="s">
        <v>347</v>
      </c>
      <c r="G33" s="10"/>
      <c r="H33" s="10"/>
      <c r="I33" s="10"/>
      <c r="J33" s="10"/>
      <c r="K33" s="10"/>
      <c r="L33" s="23" t="s">
        <v>151</v>
      </c>
      <c r="M33" s="576"/>
      <c r="N33" s="4"/>
    </row>
    <row r="34" spans="1:14" ht="18.75">
      <c r="A34" s="565" t="s">
        <v>150</v>
      </c>
      <c r="B34" s="566"/>
      <c r="C34" s="567"/>
      <c r="D34" s="315"/>
      <c r="E34" s="316">
        <f>SUM(E23:E31)</f>
        <v>702</v>
      </c>
      <c r="F34" s="320">
        <f aca="true" t="shared" si="1" ref="F34:K34">SUM(F23:F33)</f>
        <v>234</v>
      </c>
      <c r="G34" s="316">
        <f t="shared" si="1"/>
        <v>468</v>
      </c>
      <c r="H34" s="316">
        <f t="shared" si="1"/>
        <v>170</v>
      </c>
      <c r="I34" s="316">
        <f t="shared" si="1"/>
        <v>84</v>
      </c>
      <c r="J34" s="316">
        <f t="shared" si="1"/>
        <v>214</v>
      </c>
      <c r="K34" s="316">
        <f t="shared" si="1"/>
        <v>20</v>
      </c>
      <c r="L34" s="562" t="s">
        <v>364</v>
      </c>
      <c r="M34" s="562"/>
      <c r="N34" s="4"/>
    </row>
    <row r="35" spans="1:14" ht="18.75">
      <c r="A35" s="568"/>
      <c r="B35" s="569"/>
      <c r="C35" s="569"/>
      <c r="D35" s="570"/>
      <c r="E35" s="317">
        <f>E34/13</f>
        <v>54</v>
      </c>
      <c r="F35" s="317"/>
      <c r="G35" s="317">
        <f>G34/13</f>
        <v>36</v>
      </c>
      <c r="H35" s="544"/>
      <c r="I35" s="545"/>
      <c r="J35" s="545"/>
      <c r="K35" s="545"/>
      <c r="L35" s="545"/>
      <c r="M35" s="546"/>
      <c r="N35" s="4"/>
    </row>
    <row r="36" spans="1:14" s="40" customFormat="1" ht="18.75">
      <c r="A36" s="558" t="s">
        <v>162</v>
      </c>
      <c r="B36" s="558"/>
      <c r="C36" s="558"/>
      <c r="D36" s="558"/>
      <c r="E36" s="558"/>
      <c r="F36" s="558"/>
      <c r="G36" s="558"/>
      <c r="H36" s="558"/>
      <c r="I36" s="558"/>
      <c r="J36" s="558"/>
      <c r="K36" s="558"/>
      <c r="L36" s="558"/>
      <c r="M36" s="558"/>
      <c r="N36" s="39"/>
    </row>
    <row r="37" spans="1:14" s="40" customFormat="1" ht="18.75">
      <c r="A37" s="41">
        <v>1</v>
      </c>
      <c r="B37" s="41" t="s">
        <v>20</v>
      </c>
      <c r="C37" s="38" t="s">
        <v>11</v>
      </c>
      <c r="D37" s="264"/>
      <c r="E37" s="35">
        <v>24</v>
      </c>
      <c r="F37" s="35"/>
      <c r="G37" s="13">
        <f>SUM(H37:J37)</f>
        <v>24</v>
      </c>
      <c r="H37" s="35"/>
      <c r="I37" s="35"/>
      <c r="J37" s="35">
        <v>24</v>
      </c>
      <c r="K37" s="35"/>
      <c r="L37" s="556" t="s">
        <v>148</v>
      </c>
      <c r="M37" s="557"/>
      <c r="N37" s="39"/>
    </row>
    <row r="38" spans="1:14" ht="18.75">
      <c r="A38" s="41">
        <v>1</v>
      </c>
      <c r="B38" s="41" t="s">
        <v>138</v>
      </c>
      <c r="C38" s="321" t="s">
        <v>387</v>
      </c>
      <c r="D38" s="259"/>
      <c r="E38" s="35">
        <v>236</v>
      </c>
      <c r="F38" s="35">
        <v>66</v>
      </c>
      <c r="G38" s="13">
        <f>SUM(H38:J38)</f>
        <v>170</v>
      </c>
      <c r="H38" s="35">
        <v>24</v>
      </c>
      <c r="I38" s="35">
        <v>40</v>
      </c>
      <c r="J38" s="35">
        <v>106</v>
      </c>
      <c r="K38" s="35"/>
      <c r="L38" s="556" t="s">
        <v>149</v>
      </c>
      <c r="M38" s="557"/>
      <c r="N38" s="4"/>
    </row>
    <row r="39" spans="1:14" ht="37.5" customHeight="1">
      <c r="A39" s="577" t="s">
        <v>341</v>
      </c>
      <c r="B39" s="578"/>
      <c r="C39" s="578"/>
      <c r="D39" s="578"/>
      <c r="E39" s="578"/>
      <c r="F39" s="578"/>
      <c r="G39" s="578"/>
      <c r="H39" s="578"/>
      <c r="I39" s="578"/>
      <c r="J39" s="578"/>
      <c r="K39" s="578"/>
      <c r="L39" s="578"/>
      <c r="M39" s="579"/>
      <c r="N39" s="4"/>
    </row>
    <row r="40" spans="1:14" ht="56.25">
      <c r="A40" s="21">
        <v>2</v>
      </c>
      <c r="B40" s="21" t="s">
        <v>59</v>
      </c>
      <c r="C40" s="11" t="s">
        <v>324</v>
      </c>
      <c r="D40" s="259"/>
      <c r="E40" s="28">
        <v>194</v>
      </c>
      <c r="F40" s="28">
        <v>76</v>
      </c>
      <c r="G40" s="13">
        <f>SUM(H40:J40)</f>
        <v>118</v>
      </c>
      <c r="H40" s="28">
        <v>12</v>
      </c>
      <c r="I40" s="28">
        <v>10</v>
      </c>
      <c r="J40" s="28">
        <v>96</v>
      </c>
      <c r="K40" s="29"/>
      <c r="L40" s="329" t="s">
        <v>149</v>
      </c>
      <c r="M40" s="580" t="s">
        <v>105</v>
      </c>
      <c r="N40" s="4"/>
    </row>
    <row r="41" spans="1:14" ht="56.25">
      <c r="A41" s="21">
        <v>3</v>
      </c>
      <c r="B41" s="21" t="s">
        <v>61</v>
      </c>
      <c r="C41" s="11" t="s">
        <v>325</v>
      </c>
      <c r="D41" s="259"/>
      <c r="E41" s="21">
        <v>194</v>
      </c>
      <c r="F41" s="28">
        <v>74</v>
      </c>
      <c r="G41" s="13">
        <f>SUM(H41:J41)</f>
        <v>120</v>
      </c>
      <c r="H41" s="21">
        <v>12</v>
      </c>
      <c r="I41" s="21">
        <v>10</v>
      </c>
      <c r="J41" s="21">
        <v>98</v>
      </c>
      <c r="K41" s="10"/>
      <c r="L41" s="330" t="s">
        <v>149</v>
      </c>
      <c r="M41" s="581"/>
      <c r="N41" s="4"/>
    </row>
    <row r="42" spans="1:14" ht="18.75">
      <c r="A42" s="21"/>
      <c r="B42" s="21" t="s">
        <v>343</v>
      </c>
      <c r="C42" s="30" t="s">
        <v>66</v>
      </c>
      <c r="D42" s="259"/>
      <c r="E42" s="12" t="s">
        <v>350</v>
      </c>
      <c r="F42" s="28" t="s">
        <v>349</v>
      </c>
      <c r="G42" s="21"/>
      <c r="H42" s="21"/>
      <c r="I42" s="21"/>
      <c r="J42" s="21"/>
      <c r="K42" s="10"/>
      <c r="L42" s="330" t="s">
        <v>151</v>
      </c>
      <c r="M42" s="581"/>
      <c r="N42" s="5"/>
    </row>
    <row r="43" spans="1:14" ht="18.75" customHeight="1">
      <c r="A43" s="21">
        <v>6</v>
      </c>
      <c r="B43" s="21" t="s">
        <v>63</v>
      </c>
      <c r="C43" s="30" t="s">
        <v>152</v>
      </c>
      <c r="D43" s="259"/>
      <c r="E43" s="28" t="s">
        <v>310</v>
      </c>
      <c r="F43" s="28" t="s">
        <v>300</v>
      </c>
      <c r="G43" s="28"/>
      <c r="H43" s="28"/>
      <c r="I43" s="28"/>
      <c r="J43" s="28"/>
      <c r="K43" s="28"/>
      <c r="L43" s="24" t="s">
        <v>151</v>
      </c>
      <c r="M43" s="581"/>
      <c r="N43" s="5"/>
    </row>
    <row r="44" spans="1:14" ht="39" customHeight="1">
      <c r="A44" s="577" t="s">
        <v>340</v>
      </c>
      <c r="B44" s="578"/>
      <c r="C44" s="578"/>
      <c r="D44" s="578"/>
      <c r="E44" s="578"/>
      <c r="F44" s="578"/>
      <c r="G44" s="578"/>
      <c r="H44" s="578"/>
      <c r="I44" s="578"/>
      <c r="J44" s="578"/>
      <c r="K44" s="578"/>
      <c r="L44" s="579"/>
      <c r="M44" s="581"/>
      <c r="N44" s="5"/>
    </row>
    <row r="45" spans="1:14" ht="18.75">
      <c r="A45" s="21">
        <v>7</v>
      </c>
      <c r="B45" s="21" t="s">
        <v>239</v>
      </c>
      <c r="C45" s="30" t="s">
        <v>66</v>
      </c>
      <c r="D45" s="259"/>
      <c r="E45" s="12" t="s">
        <v>350</v>
      </c>
      <c r="F45" s="28" t="s">
        <v>349</v>
      </c>
      <c r="G45" s="28"/>
      <c r="H45" s="28"/>
      <c r="I45" s="28"/>
      <c r="J45" s="28"/>
      <c r="K45" s="252"/>
      <c r="L45" s="24" t="s">
        <v>151</v>
      </c>
      <c r="M45" s="581"/>
      <c r="N45" s="5"/>
    </row>
    <row r="46" spans="1:14" ht="39" customHeight="1">
      <c r="A46" s="21">
        <v>7</v>
      </c>
      <c r="B46" s="21" t="s">
        <v>346</v>
      </c>
      <c r="C46" s="30" t="s">
        <v>152</v>
      </c>
      <c r="D46" s="259"/>
      <c r="E46" s="28" t="s">
        <v>163</v>
      </c>
      <c r="F46" s="28" t="s">
        <v>348</v>
      </c>
      <c r="G46" s="28"/>
      <c r="H46" s="28"/>
      <c r="I46" s="28"/>
      <c r="J46" s="28"/>
      <c r="K46" s="252"/>
      <c r="L46" s="24" t="s">
        <v>151</v>
      </c>
      <c r="M46" s="582"/>
      <c r="N46" s="5"/>
    </row>
    <row r="47" spans="1:14" ht="18.75">
      <c r="A47" s="565" t="s">
        <v>150</v>
      </c>
      <c r="B47" s="566"/>
      <c r="C47" s="567"/>
      <c r="D47" s="318"/>
      <c r="E47" s="316">
        <f aca="true" t="shared" si="2" ref="E47:J47">SUM(E37:E46)</f>
        <v>648</v>
      </c>
      <c r="F47" s="316">
        <f t="shared" si="2"/>
        <v>216</v>
      </c>
      <c r="G47" s="316">
        <f t="shared" si="2"/>
        <v>432</v>
      </c>
      <c r="H47" s="316">
        <f t="shared" si="2"/>
        <v>48</v>
      </c>
      <c r="I47" s="316">
        <f t="shared" si="2"/>
        <v>60</v>
      </c>
      <c r="J47" s="316">
        <f t="shared" si="2"/>
        <v>324</v>
      </c>
      <c r="K47" s="316"/>
      <c r="L47" s="562" t="s">
        <v>400</v>
      </c>
      <c r="M47" s="564"/>
      <c r="N47" s="4"/>
    </row>
    <row r="48" spans="1:25" ht="18.75">
      <c r="A48" s="571"/>
      <c r="B48" s="572"/>
      <c r="C48" s="572"/>
      <c r="D48" s="573"/>
      <c r="E48" s="319">
        <f>E47/12</f>
        <v>54</v>
      </c>
      <c r="F48" s="319"/>
      <c r="G48" s="319">
        <f>G47/12</f>
        <v>36</v>
      </c>
      <c r="H48" s="552"/>
      <c r="I48" s="553"/>
      <c r="J48" s="553"/>
      <c r="K48" s="553"/>
      <c r="L48" s="553"/>
      <c r="M48" s="554"/>
      <c r="N48" s="6"/>
      <c r="O48" s="6"/>
      <c r="P48" s="6"/>
      <c r="Q48" s="6"/>
      <c r="R48" s="6"/>
      <c r="S48" s="6"/>
      <c r="T48" s="7"/>
      <c r="U48" s="7"/>
      <c r="V48" s="7"/>
      <c r="W48" s="7"/>
      <c r="X48" s="7"/>
      <c r="Y48" s="7"/>
    </row>
    <row r="49" spans="1:13" ht="15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8" ht="18.75" customHeight="1">
      <c r="A50" s="356" t="s">
        <v>231</v>
      </c>
      <c r="B50" s="356"/>
      <c r="C50" s="356"/>
      <c r="D50" s="229"/>
      <c r="E50" s="229"/>
      <c r="F50" s="229"/>
      <c r="G50" s="229"/>
      <c r="H50" s="229"/>
    </row>
    <row r="51" spans="1:13" ht="18.75" customHeight="1">
      <c r="A51" s="529" t="s">
        <v>399</v>
      </c>
      <c r="B51" s="529"/>
      <c r="C51" s="529"/>
      <c r="D51" s="229"/>
      <c r="E51" s="229"/>
      <c r="F51" s="538"/>
      <c r="G51" s="538"/>
      <c r="H51" s="538"/>
      <c r="K51" s="538" t="s">
        <v>232</v>
      </c>
      <c r="L51" s="538"/>
      <c r="M51" s="538"/>
    </row>
    <row r="52" spans="1:13" ht="18.75" customHeight="1">
      <c r="A52" s="529" t="s">
        <v>233</v>
      </c>
      <c r="B52" s="529"/>
      <c r="C52" s="529"/>
      <c r="D52" s="229"/>
      <c r="E52" s="229"/>
      <c r="F52" s="530"/>
      <c r="G52" s="530"/>
      <c r="H52" s="530"/>
      <c r="K52" s="530" t="s">
        <v>352</v>
      </c>
      <c r="L52" s="530"/>
      <c r="M52" s="530"/>
    </row>
    <row r="53" spans="1:25" ht="18.75">
      <c r="A53" s="529" t="s">
        <v>397</v>
      </c>
      <c r="B53" s="529"/>
      <c r="C53" s="529"/>
      <c r="D53" s="233"/>
      <c r="E53" s="233"/>
      <c r="N53" s="6"/>
      <c r="O53" s="6"/>
      <c r="P53" s="6"/>
      <c r="Q53" s="6"/>
      <c r="R53" s="6"/>
      <c r="S53" s="6"/>
      <c r="T53" s="7"/>
      <c r="U53" s="7"/>
      <c r="V53" s="7"/>
      <c r="W53" s="7"/>
      <c r="X53" s="7"/>
      <c r="Y53" s="7"/>
    </row>
    <row r="54" spans="1:25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13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</sheetData>
  <sheetProtection/>
  <mergeCells count="61">
    <mergeCell ref="A39:M39"/>
    <mergeCell ref="A34:C34"/>
    <mergeCell ref="L37:M37"/>
    <mergeCell ref="K52:M52"/>
    <mergeCell ref="L47:M47"/>
    <mergeCell ref="A44:L44"/>
    <mergeCell ref="A53:C53"/>
    <mergeCell ref="E2:H2"/>
    <mergeCell ref="E4:H4"/>
    <mergeCell ref="A5:D5"/>
    <mergeCell ref="A50:C50"/>
    <mergeCell ref="A51:C51"/>
    <mergeCell ref="F51:H51"/>
    <mergeCell ref="L24:M24"/>
    <mergeCell ref="L27:M27"/>
    <mergeCell ref="A28:M28"/>
    <mergeCell ref="F52:H52"/>
    <mergeCell ref="K51:M51"/>
    <mergeCell ref="A47:C47"/>
    <mergeCell ref="A48:D48"/>
    <mergeCell ref="H48:M48"/>
    <mergeCell ref="M40:M46"/>
    <mergeCell ref="A52:C52"/>
    <mergeCell ref="A35:D35"/>
    <mergeCell ref="H35:M35"/>
    <mergeCell ref="K20:K21"/>
    <mergeCell ref="E18:E21"/>
    <mergeCell ref="A22:M22"/>
    <mergeCell ref="L23:M23"/>
    <mergeCell ref="L25:M25"/>
    <mergeCell ref="H20:H21"/>
    <mergeCell ref="J20:J21"/>
    <mergeCell ref="L34:M34"/>
    <mergeCell ref="A36:M36"/>
    <mergeCell ref="L38:M38"/>
    <mergeCell ref="G18:K19"/>
    <mergeCell ref="A7:M7"/>
    <mergeCell ref="A8:M8"/>
    <mergeCell ref="A13:M13"/>
    <mergeCell ref="F18:F21"/>
    <mergeCell ref="M29:M33"/>
    <mergeCell ref="A15:M15"/>
    <mergeCell ref="L26:M26"/>
    <mergeCell ref="A4:D4"/>
    <mergeCell ref="A2:D2"/>
    <mergeCell ref="A3:D3"/>
    <mergeCell ref="A1:C1"/>
    <mergeCell ref="E1:H1"/>
    <mergeCell ref="A14:M14"/>
    <mergeCell ref="A9:M9"/>
    <mergeCell ref="A10:M10"/>
    <mergeCell ref="A11:M11"/>
    <mergeCell ref="A12:M12"/>
    <mergeCell ref="A18:A21"/>
    <mergeCell ref="I20:I21"/>
    <mergeCell ref="G20:G21"/>
    <mergeCell ref="B18:B21"/>
    <mergeCell ref="L18:M21"/>
    <mergeCell ref="A16:M16"/>
    <mergeCell ref="C18:C21"/>
    <mergeCell ref="D18:D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="70" zoomScaleNormal="70" zoomScalePageLayoutView="0" workbookViewId="0" topLeftCell="A1">
      <selection activeCell="F23" sqref="F23"/>
    </sheetView>
  </sheetViews>
  <sheetFormatPr defaultColWidth="9.00390625" defaultRowHeight="12.75"/>
  <cols>
    <col min="1" max="1" width="9.125" style="2" customWidth="1"/>
    <col min="2" max="2" width="14.00390625" style="2" customWidth="1"/>
    <col min="3" max="3" width="43.625" style="2" customWidth="1"/>
    <col min="4" max="4" width="23.75390625" style="2" customWidth="1"/>
    <col min="5" max="5" width="8.75390625" style="2" customWidth="1"/>
    <col min="6" max="6" width="10.125" style="2" customWidth="1"/>
    <col min="7" max="7" width="8.00390625" style="2" customWidth="1"/>
    <col min="8" max="9" width="5.625" style="2" customWidth="1"/>
    <col min="10" max="10" width="6.75390625" style="2" customWidth="1"/>
    <col min="11" max="11" width="8.75390625" style="2" customWidth="1"/>
    <col min="12" max="12" width="13.75390625" style="2" customWidth="1"/>
    <col min="13" max="13" width="11.75390625" style="2" customWidth="1"/>
    <col min="14" max="16384" width="9.125" style="2" customWidth="1"/>
  </cols>
  <sheetData>
    <row r="1" spans="1:8" ht="18.75">
      <c r="A1" s="356" t="s">
        <v>177</v>
      </c>
      <c r="B1" s="356"/>
      <c r="C1" s="356"/>
      <c r="D1" s="229"/>
      <c r="E1" s="538"/>
      <c r="F1" s="538"/>
      <c r="G1" s="538"/>
      <c r="H1" s="538"/>
    </row>
    <row r="2" spans="1:8" ht="18.75">
      <c r="A2" s="529" t="s">
        <v>178</v>
      </c>
      <c r="B2" s="529"/>
      <c r="C2" s="529"/>
      <c r="D2" s="529"/>
      <c r="E2" s="538"/>
      <c r="F2" s="538"/>
      <c r="G2" s="538"/>
      <c r="H2" s="538"/>
    </row>
    <row r="3" spans="1:8" ht="18.75">
      <c r="A3" s="529" t="s">
        <v>392</v>
      </c>
      <c r="B3" s="529"/>
      <c r="C3" s="529"/>
      <c r="D3" s="529"/>
      <c r="E3" s="328"/>
      <c r="F3" s="328"/>
      <c r="G3" s="328"/>
      <c r="H3" s="328"/>
    </row>
    <row r="4" spans="1:8" ht="18.75">
      <c r="A4" s="529" t="s">
        <v>359</v>
      </c>
      <c r="B4" s="529"/>
      <c r="C4" s="529"/>
      <c r="D4" s="529"/>
      <c r="E4" s="538"/>
      <c r="F4" s="538"/>
      <c r="G4" s="538"/>
      <c r="H4" s="538"/>
    </row>
    <row r="5" spans="1:8" ht="18.75">
      <c r="A5" s="529" t="s">
        <v>397</v>
      </c>
      <c r="B5" s="529"/>
      <c r="C5" s="529"/>
      <c r="D5" s="529"/>
      <c r="E5" s="229"/>
      <c r="F5" s="229"/>
      <c r="G5" s="229"/>
      <c r="H5" s="229"/>
    </row>
    <row r="6" spans="1:8" ht="18.75">
      <c r="A6" s="327"/>
      <c r="B6" s="327"/>
      <c r="C6" s="327"/>
      <c r="D6" s="327"/>
      <c r="E6" s="229"/>
      <c r="F6" s="229"/>
      <c r="G6" s="229"/>
      <c r="H6" s="229"/>
    </row>
    <row r="7" spans="1:14" ht="18.75">
      <c r="A7" s="360" t="s">
        <v>362</v>
      </c>
      <c r="B7" s="360"/>
      <c r="C7" s="563"/>
      <c r="D7" s="563"/>
      <c r="E7" s="563"/>
      <c r="F7" s="563"/>
      <c r="G7" s="563"/>
      <c r="H7" s="563"/>
      <c r="I7" s="563"/>
      <c r="J7" s="563"/>
      <c r="K7" s="563"/>
      <c r="L7" s="563"/>
      <c r="M7" s="563"/>
      <c r="N7" s="1"/>
    </row>
    <row r="8" spans="1:14" ht="18.75">
      <c r="A8" s="360" t="s">
        <v>159</v>
      </c>
      <c r="B8" s="360"/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1"/>
    </row>
    <row r="9" spans="1:14" ht="18.75">
      <c r="A9" s="360" t="s">
        <v>153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1"/>
    </row>
    <row r="10" spans="1:14" ht="18.75">
      <c r="A10" s="360" t="s">
        <v>154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1"/>
    </row>
    <row r="11" spans="1:14" ht="18.75">
      <c r="A11" s="360" t="s">
        <v>155</v>
      </c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1"/>
    </row>
    <row r="12" spans="1:14" ht="18.75">
      <c r="A12" s="360" t="s">
        <v>331</v>
      </c>
      <c r="B12" s="360"/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1"/>
    </row>
    <row r="13" spans="1:14" ht="18.75">
      <c r="A13" s="360" t="s">
        <v>365</v>
      </c>
      <c r="B13" s="360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1"/>
    </row>
    <row r="14" spans="1:14" ht="18.75">
      <c r="A14" s="360" t="s">
        <v>402</v>
      </c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"/>
    </row>
    <row r="15" spans="1:14" ht="18.75">
      <c r="A15" s="360" t="s">
        <v>156</v>
      </c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1"/>
    </row>
    <row r="16" spans="1:14" ht="18.75">
      <c r="A16" s="360" t="s">
        <v>396</v>
      </c>
      <c r="B16" s="360"/>
      <c r="C16" s="559"/>
      <c r="D16" s="559"/>
      <c r="E16" s="559"/>
      <c r="F16" s="559"/>
      <c r="G16" s="559"/>
      <c r="H16" s="559"/>
      <c r="I16" s="559"/>
      <c r="J16" s="559"/>
      <c r="K16" s="559"/>
      <c r="L16" s="559"/>
      <c r="M16" s="559"/>
      <c r="N16" s="1"/>
    </row>
    <row r="17" spans="1:14" ht="12.75" customHeight="1">
      <c r="A17" s="32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4"/>
    </row>
    <row r="18" spans="1:14" ht="24" customHeight="1">
      <c r="A18" s="555" t="s">
        <v>140</v>
      </c>
      <c r="B18" s="548" t="s">
        <v>71</v>
      </c>
      <c r="C18" s="555" t="s">
        <v>141</v>
      </c>
      <c r="D18" s="555" t="s">
        <v>142</v>
      </c>
      <c r="E18" s="541" t="s">
        <v>89</v>
      </c>
      <c r="F18" s="541" t="s">
        <v>280</v>
      </c>
      <c r="G18" s="555" t="s">
        <v>143</v>
      </c>
      <c r="H18" s="560"/>
      <c r="I18" s="560"/>
      <c r="J18" s="560"/>
      <c r="K18" s="560"/>
      <c r="L18" s="555" t="s">
        <v>144</v>
      </c>
      <c r="M18" s="555"/>
      <c r="N18" s="4"/>
    </row>
    <row r="19" spans="1:14" ht="16.5" customHeight="1">
      <c r="A19" s="555"/>
      <c r="B19" s="549"/>
      <c r="C19" s="555"/>
      <c r="D19" s="555"/>
      <c r="E19" s="542"/>
      <c r="F19" s="542"/>
      <c r="G19" s="560"/>
      <c r="H19" s="560"/>
      <c r="I19" s="560"/>
      <c r="J19" s="560"/>
      <c r="K19" s="560"/>
      <c r="L19" s="555"/>
      <c r="M19" s="555"/>
      <c r="N19" s="4"/>
    </row>
    <row r="20" spans="1:14" ht="32.25" customHeight="1">
      <c r="A20" s="555"/>
      <c r="B20" s="549"/>
      <c r="C20" s="555"/>
      <c r="D20" s="555"/>
      <c r="E20" s="542"/>
      <c r="F20" s="542"/>
      <c r="G20" s="551" t="s">
        <v>145</v>
      </c>
      <c r="H20" s="551" t="s">
        <v>146</v>
      </c>
      <c r="I20" s="541" t="s">
        <v>200</v>
      </c>
      <c r="J20" s="551" t="s">
        <v>199</v>
      </c>
      <c r="K20" s="551" t="s">
        <v>147</v>
      </c>
      <c r="L20" s="555"/>
      <c r="M20" s="555"/>
      <c r="N20" s="4"/>
    </row>
    <row r="21" spans="1:14" ht="18.75" customHeight="1">
      <c r="A21" s="555"/>
      <c r="B21" s="550"/>
      <c r="C21" s="555"/>
      <c r="D21" s="555"/>
      <c r="E21" s="543"/>
      <c r="F21" s="543"/>
      <c r="G21" s="551"/>
      <c r="H21" s="551"/>
      <c r="I21" s="543"/>
      <c r="J21" s="551"/>
      <c r="K21" s="551"/>
      <c r="L21" s="555"/>
      <c r="M21" s="555"/>
      <c r="N21" s="4"/>
    </row>
    <row r="22" spans="1:14" s="37" customFormat="1" ht="18.75">
      <c r="A22" s="558" t="s">
        <v>196</v>
      </c>
      <c r="B22" s="558"/>
      <c r="C22" s="558"/>
      <c r="D22" s="558"/>
      <c r="E22" s="558"/>
      <c r="F22" s="558"/>
      <c r="G22" s="558"/>
      <c r="H22" s="558"/>
      <c r="I22" s="558"/>
      <c r="J22" s="558"/>
      <c r="K22" s="558"/>
      <c r="L22" s="558"/>
      <c r="M22" s="558"/>
      <c r="N22" s="36"/>
    </row>
    <row r="23" spans="1:14" ht="18.75">
      <c r="A23" s="41">
        <v>1</v>
      </c>
      <c r="B23" s="53" t="s">
        <v>20</v>
      </c>
      <c r="C23" s="42" t="s">
        <v>11</v>
      </c>
      <c r="D23" s="41"/>
      <c r="E23" s="41">
        <v>92</v>
      </c>
      <c r="F23" s="41">
        <v>32</v>
      </c>
      <c r="G23" s="342">
        <v>60</v>
      </c>
      <c r="H23" s="41"/>
      <c r="I23" s="41"/>
      <c r="J23" s="41">
        <v>60</v>
      </c>
      <c r="K23" s="41"/>
      <c r="L23" s="556" t="s">
        <v>148</v>
      </c>
      <c r="M23" s="588"/>
      <c r="N23" s="4"/>
    </row>
    <row r="24" spans="1:14" ht="37.5">
      <c r="A24" s="21">
        <v>2</v>
      </c>
      <c r="B24" s="21" t="s">
        <v>5</v>
      </c>
      <c r="C24" s="22" t="s">
        <v>287</v>
      </c>
      <c r="D24" s="21"/>
      <c r="E24" s="41">
        <v>60</v>
      </c>
      <c r="F24" s="41">
        <v>20</v>
      </c>
      <c r="G24" s="342">
        <v>40</v>
      </c>
      <c r="H24" s="41">
        <v>22</v>
      </c>
      <c r="I24" s="41">
        <v>12</v>
      </c>
      <c r="J24" s="41">
        <v>6</v>
      </c>
      <c r="K24" s="41"/>
      <c r="L24" s="547" t="s">
        <v>151</v>
      </c>
      <c r="M24" s="547"/>
      <c r="N24" s="5"/>
    </row>
    <row r="25" spans="1:14" ht="18.75">
      <c r="A25" s="21">
        <v>3</v>
      </c>
      <c r="B25" s="21" t="s">
        <v>27</v>
      </c>
      <c r="C25" s="25" t="s">
        <v>316</v>
      </c>
      <c r="D25" s="21"/>
      <c r="E25" s="21">
        <v>58</v>
      </c>
      <c r="F25" s="41">
        <v>20</v>
      </c>
      <c r="G25" s="342">
        <v>38</v>
      </c>
      <c r="H25" s="21">
        <v>20</v>
      </c>
      <c r="I25" s="21">
        <v>18</v>
      </c>
      <c r="J25" s="21"/>
      <c r="K25" s="352"/>
      <c r="L25" s="547" t="s">
        <v>148</v>
      </c>
      <c r="M25" s="547"/>
      <c r="N25" s="5"/>
    </row>
    <row r="26" spans="1:14" s="37" customFormat="1" ht="18.75" customHeight="1">
      <c r="A26" s="41">
        <v>4</v>
      </c>
      <c r="B26" s="31" t="s">
        <v>35</v>
      </c>
      <c r="C26" s="25" t="s">
        <v>317</v>
      </c>
      <c r="D26" s="21"/>
      <c r="E26" s="21">
        <v>56</v>
      </c>
      <c r="F26" s="41">
        <v>18</v>
      </c>
      <c r="G26" s="342">
        <v>38</v>
      </c>
      <c r="H26" s="21">
        <v>20</v>
      </c>
      <c r="I26" s="21">
        <v>18</v>
      </c>
      <c r="J26" s="21"/>
      <c r="K26" s="352"/>
      <c r="L26" s="556" t="s">
        <v>148</v>
      </c>
      <c r="M26" s="557"/>
      <c r="N26" s="36"/>
    </row>
    <row r="27" spans="1:14" s="37" customFormat="1" ht="18.75" customHeight="1">
      <c r="A27" s="41">
        <v>2</v>
      </c>
      <c r="B27" s="53" t="s">
        <v>333</v>
      </c>
      <c r="C27" s="42" t="s">
        <v>339</v>
      </c>
      <c r="D27" s="41"/>
      <c r="E27" s="41">
        <v>236</v>
      </c>
      <c r="F27" s="41">
        <v>66</v>
      </c>
      <c r="G27" s="342">
        <v>170</v>
      </c>
      <c r="H27" s="41">
        <v>24</v>
      </c>
      <c r="I27" s="41">
        <v>40</v>
      </c>
      <c r="J27" s="41">
        <v>106</v>
      </c>
      <c r="K27" s="41">
        <v>20</v>
      </c>
      <c r="L27" s="556" t="s">
        <v>151</v>
      </c>
      <c r="M27" s="557"/>
      <c r="N27" s="36"/>
    </row>
    <row r="28" spans="1:14" ht="18.75">
      <c r="A28" s="577" t="s">
        <v>335</v>
      </c>
      <c r="B28" s="578"/>
      <c r="C28" s="578"/>
      <c r="D28" s="578"/>
      <c r="E28" s="578"/>
      <c r="F28" s="578"/>
      <c r="G28" s="578"/>
      <c r="H28" s="578"/>
      <c r="I28" s="578"/>
      <c r="J28" s="578"/>
      <c r="K28" s="578"/>
      <c r="L28" s="578"/>
      <c r="M28" s="579"/>
      <c r="N28" s="5"/>
    </row>
    <row r="29" spans="1:14" ht="18.75" customHeight="1">
      <c r="A29" s="21">
        <v>3</v>
      </c>
      <c r="B29" s="49" t="s">
        <v>290</v>
      </c>
      <c r="C29" s="341" t="s">
        <v>336</v>
      </c>
      <c r="D29" s="264"/>
      <c r="E29" s="264">
        <v>142</v>
      </c>
      <c r="F29" s="41">
        <v>54</v>
      </c>
      <c r="G29" s="342">
        <v>88</v>
      </c>
      <c r="H29" s="343">
        <v>16</v>
      </c>
      <c r="I29" s="343">
        <v>6</v>
      </c>
      <c r="J29" s="264">
        <v>66</v>
      </c>
      <c r="K29" s="264"/>
      <c r="L29" s="556"/>
      <c r="M29" s="557"/>
      <c r="N29" s="4"/>
    </row>
    <row r="30" spans="1:14" ht="18.75" customHeight="1">
      <c r="A30" s="21">
        <v>4</v>
      </c>
      <c r="B30" s="49" t="s">
        <v>291</v>
      </c>
      <c r="C30" s="341" t="s">
        <v>328</v>
      </c>
      <c r="D30" s="264"/>
      <c r="E30" s="264">
        <v>142</v>
      </c>
      <c r="F30" s="41">
        <v>52</v>
      </c>
      <c r="G30" s="342">
        <v>90</v>
      </c>
      <c r="H30" s="343">
        <v>16</v>
      </c>
      <c r="I30" s="343">
        <v>6</v>
      </c>
      <c r="J30" s="264">
        <v>68</v>
      </c>
      <c r="K30" s="15"/>
      <c r="L30" s="589"/>
      <c r="M30" s="590"/>
      <c r="N30" s="5"/>
    </row>
    <row r="31" spans="1:14" ht="18.75">
      <c r="A31" s="577" t="s">
        <v>311</v>
      </c>
      <c r="B31" s="578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9"/>
      <c r="N31" s="5"/>
    </row>
    <row r="32" spans="1:14" ht="56.25" customHeight="1">
      <c r="A32" s="41">
        <v>5</v>
      </c>
      <c r="B32" s="31" t="s">
        <v>295</v>
      </c>
      <c r="C32" s="351" t="s">
        <v>329</v>
      </c>
      <c r="D32" s="21"/>
      <c r="E32" s="21">
        <v>132</v>
      </c>
      <c r="F32" s="41">
        <v>44</v>
      </c>
      <c r="G32" s="342">
        <v>88</v>
      </c>
      <c r="H32" s="21">
        <v>14</v>
      </c>
      <c r="I32" s="21">
        <v>12</v>
      </c>
      <c r="J32" s="21">
        <v>62</v>
      </c>
      <c r="K32" s="234"/>
      <c r="L32" s="556"/>
      <c r="M32" s="557"/>
      <c r="N32" s="4"/>
    </row>
    <row r="33" spans="1:14" ht="18.75">
      <c r="A33" s="565" t="s">
        <v>150</v>
      </c>
      <c r="B33" s="566"/>
      <c r="C33" s="567"/>
      <c r="D33" s="344"/>
      <c r="E33" s="345">
        <v>918</v>
      </c>
      <c r="F33" s="345">
        <v>278</v>
      </c>
      <c r="G33" s="350">
        <v>612</v>
      </c>
      <c r="H33" s="345">
        <v>118</v>
      </c>
      <c r="I33" s="345">
        <v>100</v>
      </c>
      <c r="J33" s="345">
        <v>306</v>
      </c>
      <c r="K33" s="345">
        <v>20</v>
      </c>
      <c r="L33" s="562" t="s">
        <v>388</v>
      </c>
      <c r="M33" s="562"/>
      <c r="N33" s="4"/>
    </row>
    <row r="34" spans="1:14" ht="18.75" customHeight="1">
      <c r="A34" s="568"/>
      <c r="B34" s="569"/>
      <c r="C34" s="570"/>
      <c r="D34" s="349"/>
      <c r="E34" s="346">
        <v>54</v>
      </c>
      <c r="F34" s="346"/>
      <c r="G34" s="346">
        <v>36</v>
      </c>
      <c r="H34" s="544"/>
      <c r="I34" s="545"/>
      <c r="J34" s="545"/>
      <c r="K34" s="545"/>
      <c r="L34" s="545"/>
      <c r="M34" s="546"/>
      <c r="N34" s="4"/>
    </row>
    <row r="35" spans="1:14" s="37" customFormat="1" ht="18.75" customHeight="1">
      <c r="A35" s="558" t="s">
        <v>197</v>
      </c>
      <c r="B35" s="558"/>
      <c r="C35" s="558"/>
      <c r="D35" s="558"/>
      <c r="E35" s="558"/>
      <c r="F35" s="558"/>
      <c r="G35" s="558"/>
      <c r="H35" s="558"/>
      <c r="I35" s="558"/>
      <c r="J35" s="558"/>
      <c r="K35" s="558"/>
      <c r="L35" s="558"/>
      <c r="M35" s="558"/>
      <c r="N35" s="36"/>
    </row>
    <row r="36" spans="1:14" s="37" customFormat="1" ht="18.75" customHeight="1">
      <c r="A36" s="41">
        <v>1</v>
      </c>
      <c r="B36" s="41" t="s">
        <v>20</v>
      </c>
      <c r="C36" s="38" t="s">
        <v>11</v>
      </c>
      <c r="D36" s="41"/>
      <c r="E36" s="264">
        <v>42</v>
      </c>
      <c r="F36" s="41">
        <v>30</v>
      </c>
      <c r="G36" s="342">
        <v>12</v>
      </c>
      <c r="H36" s="343"/>
      <c r="I36" s="343"/>
      <c r="J36" s="264">
        <v>12</v>
      </c>
      <c r="K36" s="264"/>
      <c r="L36" s="556" t="s">
        <v>151</v>
      </c>
      <c r="M36" s="557"/>
      <c r="N36" s="36"/>
    </row>
    <row r="37" spans="1:14" ht="37.5" customHeight="1">
      <c r="A37" s="577" t="s">
        <v>335</v>
      </c>
      <c r="B37" s="578"/>
      <c r="C37" s="578"/>
      <c r="D37" s="578"/>
      <c r="E37" s="578"/>
      <c r="F37" s="578"/>
      <c r="G37" s="578"/>
      <c r="H37" s="578"/>
      <c r="I37" s="578"/>
      <c r="J37" s="578"/>
      <c r="K37" s="578"/>
      <c r="L37" s="578"/>
      <c r="M37" s="579"/>
      <c r="N37" s="5"/>
    </row>
    <row r="38" spans="1:14" ht="18.75" customHeight="1">
      <c r="A38" s="21">
        <v>3</v>
      </c>
      <c r="B38" s="49" t="s">
        <v>290</v>
      </c>
      <c r="C38" s="341" t="s">
        <v>336</v>
      </c>
      <c r="D38" s="264"/>
      <c r="E38" s="264">
        <v>72</v>
      </c>
      <c r="F38" s="41">
        <v>24</v>
      </c>
      <c r="G38" s="342">
        <v>48</v>
      </c>
      <c r="H38" s="343">
        <v>8</v>
      </c>
      <c r="I38" s="343">
        <v>4</v>
      </c>
      <c r="J38" s="264">
        <v>36</v>
      </c>
      <c r="K38" s="264"/>
      <c r="L38" s="228" t="s">
        <v>149</v>
      </c>
      <c r="M38" s="583" t="s">
        <v>309</v>
      </c>
      <c r="N38" s="4"/>
    </row>
    <row r="39" spans="1:14" ht="18.75" customHeight="1">
      <c r="A39" s="21">
        <v>4</v>
      </c>
      <c r="B39" s="49" t="s">
        <v>291</v>
      </c>
      <c r="C39" s="341" t="s">
        <v>328</v>
      </c>
      <c r="D39" s="264"/>
      <c r="E39" s="264">
        <v>72</v>
      </c>
      <c r="F39" s="41">
        <v>24</v>
      </c>
      <c r="G39" s="342">
        <v>48</v>
      </c>
      <c r="H39" s="343">
        <v>8</v>
      </c>
      <c r="I39" s="343">
        <v>4</v>
      </c>
      <c r="J39" s="264">
        <v>36</v>
      </c>
      <c r="K39" s="15"/>
      <c r="L39" s="228" t="s">
        <v>149</v>
      </c>
      <c r="M39" s="584"/>
      <c r="N39" s="4"/>
    </row>
    <row r="40" spans="1:14" ht="18.75">
      <c r="A40" s="21"/>
      <c r="B40" s="21" t="s">
        <v>344</v>
      </c>
      <c r="C40" s="30" t="s">
        <v>66</v>
      </c>
      <c r="D40" s="261"/>
      <c r="E40" s="21" t="s">
        <v>350</v>
      </c>
      <c r="F40" s="41" t="s">
        <v>349</v>
      </c>
      <c r="G40" s="342"/>
      <c r="H40" s="343"/>
      <c r="I40" s="343"/>
      <c r="J40" s="264"/>
      <c r="K40" s="15"/>
      <c r="L40" s="228" t="s">
        <v>151</v>
      </c>
      <c r="M40" s="584"/>
      <c r="N40" s="4"/>
    </row>
    <row r="41" spans="1:14" ht="18.75" customHeight="1">
      <c r="A41" s="21">
        <v>5</v>
      </c>
      <c r="B41" s="49" t="s">
        <v>294</v>
      </c>
      <c r="C41" s="341" t="s">
        <v>56</v>
      </c>
      <c r="D41" s="261"/>
      <c r="E41" s="264" t="s">
        <v>351</v>
      </c>
      <c r="F41" s="41" t="s">
        <v>347</v>
      </c>
      <c r="G41" s="342"/>
      <c r="H41" s="343"/>
      <c r="I41" s="343"/>
      <c r="J41" s="264"/>
      <c r="K41" s="15"/>
      <c r="L41" s="228" t="s">
        <v>151</v>
      </c>
      <c r="M41" s="585"/>
      <c r="N41" s="5"/>
    </row>
    <row r="42" spans="1:14" ht="56.25" customHeight="1">
      <c r="A42" s="577" t="s">
        <v>311</v>
      </c>
      <c r="B42" s="578"/>
      <c r="C42" s="578"/>
      <c r="D42" s="578"/>
      <c r="E42" s="578"/>
      <c r="F42" s="578"/>
      <c r="G42" s="578"/>
      <c r="H42" s="578"/>
      <c r="I42" s="578"/>
      <c r="J42" s="578"/>
      <c r="K42" s="578"/>
      <c r="L42" s="578"/>
      <c r="M42" s="579"/>
      <c r="N42" s="5"/>
    </row>
    <row r="43" spans="1:14" ht="18.75" customHeight="1">
      <c r="A43" s="41">
        <v>5</v>
      </c>
      <c r="B43" s="31" t="s">
        <v>295</v>
      </c>
      <c r="C43" s="25" t="s">
        <v>329</v>
      </c>
      <c r="D43" s="21"/>
      <c r="E43" s="21">
        <v>84</v>
      </c>
      <c r="F43" s="41">
        <v>12</v>
      </c>
      <c r="G43" s="342">
        <v>72</v>
      </c>
      <c r="H43" s="21">
        <v>10</v>
      </c>
      <c r="I43" s="21">
        <v>8</v>
      </c>
      <c r="J43" s="21">
        <v>54</v>
      </c>
      <c r="K43" s="234"/>
      <c r="L43" s="228" t="s">
        <v>149</v>
      </c>
      <c r="M43" s="583" t="s">
        <v>309</v>
      </c>
      <c r="N43" s="5"/>
    </row>
    <row r="44" spans="1:14" ht="18.75">
      <c r="A44" s="41"/>
      <c r="B44" s="21" t="s">
        <v>345</v>
      </c>
      <c r="C44" s="30" t="s">
        <v>66</v>
      </c>
      <c r="D44" s="21"/>
      <c r="E44" s="21" t="s">
        <v>350</v>
      </c>
      <c r="F44" s="41" t="s">
        <v>349</v>
      </c>
      <c r="G44" s="21"/>
      <c r="H44" s="21"/>
      <c r="I44" s="21"/>
      <c r="J44" s="21"/>
      <c r="K44" s="234"/>
      <c r="L44" s="228" t="s">
        <v>151</v>
      </c>
      <c r="M44" s="584"/>
      <c r="N44" s="5"/>
    </row>
    <row r="45" spans="1:14" ht="18.75" customHeight="1">
      <c r="A45" s="41">
        <v>6</v>
      </c>
      <c r="B45" s="31" t="s">
        <v>296</v>
      </c>
      <c r="C45" s="25" t="s">
        <v>56</v>
      </c>
      <c r="D45" s="21"/>
      <c r="E45" s="21" t="s">
        <v>351</v>
      </c>
      <c r="F45" s="41" t="s">
        <v>347</v>
      </c>
      <c r="G45" s="21"/>
      <c r="H45" s="21"/>
      <c r="I45" s="21"/>
      <c r="J45" s="21"/>
      <c r="K45" s="234"/>
      <c r="L45" s="228" t="s">
        <v>151</v>
      </c>
      <c r="M45" s="585"/>
      <c r="N45" s="5"/>
    </row>
    <row r="46" spans="1:14" ht="18.75">
      <c r="A46" s="21">
        <v>7</v>
      </c>
      <c r="B46" s="31"/>
      <c r="C46" s="25" t="s">
        <v>114</v>
      </c>
      <c r="D46" s="21"/>
      <c r="E46" s="21" t="s">
        <v>163</v>
      </c>
      <c r="F46" s="21"/>
      <c r="G46" s="21"/>
      <c r="H46" s="21"/>
      <c r="I46" s="21"/>
      <c r="J46" s="21"/>
      <c r="K46" s="234"/>
      <c r="L46" s="556" t="s">
        <v>151</v>
      </c>
      <c r="M46" s="557"/>
      <c r="N46" s="5"/>
    </row>
    <row r="47" spans="1:14" ht="37.5">
      <c r="A47" s="21">
        <v>8</v>
      </c>
      <c r="B47" s="31"/>
      <c r="C47" s="25" t="s">
        <v>116</v>
      </c>
      <c r="D47" s="21"/>
      <c r="E47" s="21" t="s">
        <v>163</v>
      </c>
      <c r="F47" s="21"/>
      <c r="G47" s="21"/>
      <c r="H47" s="21"/>
      <c r="I47" s="21"/>
      <c r="J47" s="21"/>
      <c r="K47" s="234"/>
      <c r="L47" s="586"/>
      <c r="M47" s="587"/>
      <c r="N47" s="5"/>
    </row>
    <row r="48" spans="1:14" ht="45.75" customHeight="1">
      <c r="A48" s="41">
        <v>9</v>
      </c>
      <c r="B48" s="31"/>
      <c r="C48" s="25" t="s">
        <v>117</v>
      </c>
      <c r="D48" s="21"/>
      <c r="E48" s="21" t="s">
        <v>164</v>
      </c>
      <c r="F48" s="21"/>
      <c r="G48" s="21"/>
      <c r="H48" s="21"/>
      <c r="I48" s="21"/>
      <c r="J48" s="21"/>
      <c r="K48" s="234"/>
      <c r="L48" s="586"/>
      <c r="M48" s="587"/>
      <c r="N48" s="5"/>
    </row>
    <row r="49" spans="1:14" ht="18.75">
      <c r="A49" s="565" t="s">
        <v>150</v>
      </c>
      <c r="B49" s="566"/>
      <c r="C49" s="567"/>
      <c r="D49" s="347"/>
      <c r="E49" s="345">
        <v>270</v>
      </c>
      <c r="F49" s="345">
        <v>30</v>
      </c>
      <c r="G49" s="350">
        <v>180</v>
      </c>
      <c r="H49" s="345">
        <v>0</v>
      </c>
      <c r="I49" s="345">
        <v>0</v>
      </c>
      <c r="J49" s="345">
        <v>12</v>
      </c>
      <c r="K49" s="345"/>
      <c r="L49" s="564" t="s">
        <v>389</v>
      </c>
      <c r="M49" s="564"/>
      <c r="N49" s="4"/>
    </row>
    <row r="50" spans="1:14" ht="18.75">
      <c r="A50" s="571"/>
      <c r="B50" s="572"/>
      <c r="C50" s="572"/>
      <c r="D50" s="573"/>
      <c r="E50" s="348">
        <v>54</v>
      </c>
      <c r="F50" s="348"/>
      <c r="G50" s="348">
        <v>36</v>
      </c>
      <c r="H50" s="552"/>
      <c r="I50" s="553"/>
      <c r="J50" s="553"/>
      <c r="K50" s="553"/>
      <c r="L50" s="553"/>
      <c r="M50" s="554"/>
      <c r="N50" s="6"/>
    </row>
    <row r="51" spans="1:13" ht="15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8" ht="18.75" customHeight="1">
      <c r="A52" s="356" t="s">
        <v>231</v>
      </c>
      <c r="B52" s="356"/>
      <c r="C52" s="356"/>
      <c r="D52" s="229"/>
      <c r="E52" s="229"/>
      <c r="F52" s="229"/>
      <c r="G52" s="229"/>
      <c r="H52" s="229"/>
    </row>
    <row r="53" spans="1:13" ht="18.75" customHeight="1">
      <c r="A53" s="529" t="s">
        <v>399</v>
      </c>
      <c r="B53" s="529"/>
      <c r="C53" s="529"/>
      <c r="D53" s="229"/>
      <c r="E53" s="229"/>
      <c r="F53" s="538"/>
      <c r="G53" s="538"/>
      <c r="H53" s="538"/>
      <c r="K53" s="538" t="s">
        <v>232</v>
      </c>
      <c r="L53" s="538"/>
      <c r="M53" s="538"/>
    </row>
    <row r="54" spans="1:13" ht="18.75" customHeight="1">
      <c r="A54" s="529" t="s">
        <v>233</v>
      </c>
      <c r="B54" s="529"/>
      <c r="C54" s="529"/>
      <c r="D54" s="229"/>
      <c r="E54" s="229"/>
      <c r="F54" s="530"/>
      <c r="G54" s="530"/>
      <c r="H54" s="530"/>
      <c r="K54" s="530" t="s">
        <v>352</v>
      </c>
      <c r="L54" s="530"/>
      <c r="M54" s="530"/>
    </row>
    <row r="55" spans="1:5" ht="18.75">
      <c r="A55" s="529" t="s">
        <v>397</v>
      </c>
      <c r="B55" s="529"/>
      <c r="C55" s="529"/>
      <c r="D55" s="233"/>
      <c r="E55" s="233"/>
    </row>
  </sheetData>
  <sheetProtection/>
  <mergeCells count="67">
    <mergeCell ref="L24:M24"/>
    <mergeCell ref="L25:M25"/>
    <mergeCell ref="L26:M26"/>
    <mergeCell ref="A55:C55"/>
    <mergeCell ref="A53:C53"/>
    <mergeCell ref="F53:H53"/>
    <mergeCell ref="K53:M53"/>
    <mergeCell ref="A54:C54"/>
    <mergeCell ref="F54:H54"/>
    <mergeCell ref="K54:M54"/>
    <mergeCell ref="A49:C49"/>
    <mergeCell ref="L49:M49"/>
    <mergeCell ref="A50:D50"/>
    <mergeCell ref="H50:M50"/>
    <mergeCell ref="L30:M30"/>
    <mergeCell ref="A28:M28"/>
    <mergeCell ref="A2:D2"/>
    <mergeCell ref="A3:D3"/>
    <mergeCell ref="A1:C1"/>
    <mergeCell ref="E1:H1"/>
    <mergeCell ref="E2:H2"/>
    <mergeCell ref="A52:C52"/>
    <mergeCell ref="A4:D4"/>
    <mergeCell ref="A7:M7"/>
    <mergeCell ref="A8:M8"/>
    <mergeCell ref="A9:M9"/>
    <mergeCell ref="A10:M10"/>
    <mergeCell ref="E4:H4"/>
    <mergeCell ref="A5:D5"/>
    <mergeCell ref="A11:M11"/>
    <mergeCell ref="A12:M12"/>
    <mergeCell ref="A13:M13"/>
    <mergeCell ref="A15:M15"/>
    <mergeCell ref="A16:M16"/>
    <mergeCell ref="I20:I21"/>
    <mergeCell ref="J20:J21"/>
    <mergeCell ref="K20:K21"/>
    <mergeCell ref="A18:A21"/>
    <mergeCell ref="B18:B21"/>
    <mergeCell ref="C18:C21"/>
    <mergeCell ref="D18:D21"/>
    <mergeCell ref="E18:E21"/>
    <mergeCell ref="F18:F21"/>
    <mergeCell ref="L23:M23"/>
    <mergeCell ref="G18:K19"/>
    <mergeCell ref="L18:M21"/>
    <mergeCell ref="G20:G21"/>
    <mergeCell ref="H20:H21"/>
    <mergeCell ref="A22:M22"/>
    <mergeCell ref="L48:M48"/>
    <mergeCell ref="A37:M37"/>
    <mergeCell ref="M38:M41"/>
    <mergeCell ref="A34:C34"/>
    <mergeCell ref="H34:M34"/>
    <mergeCell ref="A35:M35"/>
    <mergeCell ref="L36:M36"/>
    <mergeCell ref="L47:M47"/>
    <mergeCell ref="A14:M14"/>
    <mergeCell ref="L27:M27"/>
    <mergeCell ref="A42:M42"/>
    <mergeCell ref="M43:M45"/>
    <mergeCell ref="L46:M46"/>
    <mergeCell ref="A33:C33"/>
    <mergeCell ref="L33:M33"/>
    <mergeCell ref="A31:M31"/>
    <mergeCell ref="L29:M29"/>
    <mergeCell ref="L32:M32"/>
  </mergeCells>
  <printOptions horizontalCentered="1" verticalCentered="1"/>
  <pageMargins left="0" right="0" top="0" bottom="0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PC-SEC</dc:creator>
  <cp:keywords/>
  <dc:description/>
  <cp:lastModifiedBy>User</cp:lastModifiedBy>
  <cp:lastPrinted>2020-03-05T14:22:47Z</cp:lastPrinted>
  <dcterms:created xsi:type="dcterms:W3CDTF">2015-02-02T14:34:47Z</dcterms:created>
  <dcterms:modified xsi:type="dcterms:W3CDTF">2020-03-07T10:22:11Z</dcterms:modified>
  <cp:category/>
  <cp:version/>
  <cp:contentType/>
  <cp:contentStatus/>
</cp:coreProperties>
</file>